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FD1D9251-BC29-4F7B-B426-9B10E6C3F355}" xr6:coauthVersionLast="47" xr6:coauthVersionMax="47" xr10:uidLastSave="{00000000-0000-0000-0000-000000000000}"/>
  <bookViews>
    <workbookView xWindow="28680" yWindow="-120" windowWidth="29040" windowHeight="15720" xr2:uid="{304F8795-2580-4706-A16F-9844679FD140}"/>
  </bookViews>
  <sheets>
    <sheet name="Global milk deliveries " sheetId="11" r:id="rId1"/>
    <sheet name="Global milk deliveries (old)" sheetId="7" state="hidden" r:id="rId2"/>
    <sheet name="Charts" sheetId="3" r:id="rId3"/>
    <sheet name="Disclaimer and notes" sheetId="9" r:id="rId4"/>
  </sheets>
  <externalReferences>
    <externalReference r:id="rId5"/>
    <externalReference r:id="rId6"/>
  </externalReferences>
  <definedNames>
    <definedName name="Month">[1]Lookups!$A$1:$A$12</definedName>
    <definedName name="Year">[1]Lookups!$C$1:$C$12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7" i="11" l="1"/>
  <c r="T36" i="11"/>
  <c r="T35" i="11"/>
  <c r="T34" i="11"/>
  <c r="T33" i="11"/>
  <c r="T32" i="11"/>
  <c r="T31" i="11"/>
  <c r="T30" i="11"/>
  <c r="T29" i="11"/>
  <c r="T28" i="11"/>
  <c r="T27" i="11"/>
  <c r="T26" i="11"/>
  <c r="T38" i="11" l="1"/>
  <c r="C38" i="11"/>
  <c r="S37" i="11"/>
  <c r="S21" i="11" s="1"/>
  <c r="R37" i="11"/>
  <c r="R21" i="11" s="1"/>
  <c r="Q37" i="11"/>
  <c r="Q21" i="11" s="1"/>
  <c r="P37" i="11"/>
  <c r="P21" i="11" s="1"/>
  <c r="O37" i="11"/>
  <c r="O21" i="11" s="1"/>
  <c r="N37" i="11"/>
  <c r="N21" i="11" s="1"/>
  <c r="M37" i="11"/>
  <c r="M21" i="11" s="1"/>
  <c r="L37" i="11"/>
  <c r="L21" i="11" s="1"/>
  <c r="K37" i="11"/>
  <c r="K21" i="11" s="1"/>
  <c r="J37" i="11"/>
  <c r="J21" i="11" s="1"/>
  <c r="I37" i="11"/>
  <c r="I21" i="11" s="1"/>
  <c r="H37" i="11"/>
  <c r="H21" i="11" s="1"/>
  <c r="G37" i="11"/>
  <c r="G21" i="11" s="1"/>
  <c r="F37" i="11"/>
  <c r="F21" i="11" s="1"/>
  <c r="E37" i="11"/>
  <c r="E21" i="11" s="1"/>
  <c r="D37" i="11"/>
  <c r="D21" i="11" s="1"/>
  <c r="S36" i="11"/>
  <c r="S20" i="11" s="1"/>
  <c r="R36" i="11"/>
  <c r="R20" i="11" s="1"/>
  <c r="Q36" i="11"/>
  <c r="Q20" i="11" s="1"/>
  <c r="P36" i="11"/>
  <c r="P20" i="11" s="1"/>
  <c r="O36" i="11"/>
  <c r="O20" i="11" s="1"/>
  <c r="N36" i="11"/>
  <c r="N20" i="11" s="1"/>
  <c r="M36" i="11"/>
  <c r="M20" i="11" s="1"/>
  <c r="L36" i="11"/>
  <c r="L20" i="11" s="1"/>
  <c r="K36" i="11"/>
  <c r="K20" i="11" s="1"/>
  <c r="J36" i="11"/>
  <c r="J20" i="11" s="1"/>
  <c r="I36" i="11"/>
  <c r="I20" i="11" s="1"/>
  <c r="H36" i="11"/>
  <c r="H20" i="11" s="1"/>
  <c r="G36" i="11"/>
  <c r="G20" i="11" s="1"/>
  <c r="F36" i="11"/>
  <c r="F20" i="11" s="1"/>
  <c r="E36" i="11"/>
  <c r="E20" i="11" s="1"/>
  <c r="D36" i="11"/>
  <c r="D20" i="11" s="1"/>
  <c r="S35" i="11"/>
  <c r="S19" i="11" s="1"/>
  <c r="R35" i="11"/>
  <c r="R19" i="11" s="1"/>
  <c r="Q35" i="11"/>
  <c r="Q19" i="11" s="1"/>
  <c r="P35" i="11"/>
  <c r="P19" i="11" s="1"/>
  <c r="O35" i="11"/>
  <c r="O19" i="11" s="1"/>
  <c r="N35" i="11"/>
  <c r="N19" i="11" s="1"/>
  <c r="M35" i="11"/>
  <c r="M19" i="11" s="1"/>
  <c r="L35" i="11"/>
  <c r="L19" i="11" s="1"/>
  <c r="K35" i="11"/>
  <c r="K19" i="11" s="1"/>
  <c r="J35" i="11"/>
  <c r="J19" i="11" s="1"/>
  <c r="I35" i="11"/>
  <c r="I19" i="11" s="1"/>
  <c r="H35" i="11"/>
  <c r="H19" i="11" s="1"/>
  <c r="G35" i="11"/>
  <c r="G19" i="11" s="1"/>
  <c r="F35" i="11"/>
  <c r="F19" i="11" s="1"/>
  <c r="E35" i="11"/>
  <c r="E19" i="11" s="1"/>
  <c r="D35" i="11"/>
  <c r="D19" i="11" s="1"/>
  <c r="S34" i="11"/>
  <c r="S18" i="11" s="1"/>
  <c r="R34" i="11"/>
  <c r="R18" i="11" s="1"/>
  <c r="Q34" i="11"/>
  <c r="Q18" i="11" s="1"/>
  <c r="P34" i="11"/>
  <c r="P18" i="11" s="1"/>
  <c r="O34" i="11"/>
  <c r="O18" i="11" s="1"/>
  <c r="N34" i="11"/>
  <c r="N18" i="11" s="1"/>
  <c r="M34" i="11"/>
  <c r="M18" i="11" s="1"/>
  <c r="L34" i="11"/>
  <c r="L18" i="11" s="1"/>
  <c r="K34" i="11"/>
  <c r="K18" i="11" s="1"/>
  <c r="J34" i="11"/>
  <c r="J18" i="11" s="1"/>
  <c r="I34" i="11"/>
  <c r="I18" i="11" s="1"/>
  <c r="H34" i="11"/>
  <c r="H18" i="11" s="1"/>
  <c r="G34" i="11"/>
  <c r="G18" i="11" s="1"/>
  <c r="F34" i="11"/>
  <c r="F18" i="11" s="1"/>
  <c r="E34" i="11"/>
  <c r="E18" i="11" s="1"/>
  <c r="D34" i="11"/>
  <c r="D18" i="11" s="1"/>
  <c r="S33" i="11"/>
  <c r="S17" i="11" s="1"/>
  <c r="R33" i="11"/>
  <c r="R17" i="11" s="1"/>
  <c r="Q33" i="11"/>
  <c r="Q17" i="11" s="1"/>
  <c r="P33" i="11"/>
  <c r="P17" i="11" s="1"/>
  <c r="O33" i="11"/>
  <c r="O17" i="11" s="1"/>
  <c r="N33" i="11"/>
  <c r="N17" i="11" s="1"/>
  <c r="M33" i="11"/>
  <c r="M17" i="11" s="1"/>
  <c r="L33" i="11"/>
  <c r="L17" i="11" s="1"/>
  <c r="K33" i="11"/>
  <c r="K17" i="11" s="1"/>
  <c r="J33" i="11"/>
  <c r="J17" i="11" s="1"/>
  <c r="I33" i="11"/>
  <c r="I17" i="11" s="1"/>
  <c r="H33" i="11"/>
  <c r="H17" i="11" s="1"/>
  <c r="G33" i="11"/>
  <c r="G17" i="11" s="1"/>
  <c r="F33" i="11"/>
  <c r="F17" i="11" s="1"/>
  <c r="E33" i="11"/>
  <c r="E17" i="11" s="1"/>
  <c r="D33" i="11"/>
  <c r="D17" i="11" s="1"/>
  <c r="S32" i="11"/>
  <c r="S16" i="11" s="1"/>
  <c r="R32" i="11"/>
  <c r="R16" i="11" s="1"/>
  <c r="Q32" i="11"/>
  <c r="Q16" i="11" s="1"/>
  <c r="P32" i="11"/>
  <c r="P16" i="11" s="1"/>
  <c r="O32" i="11"/>
  <c r="O16" i="11" s="1"/>
  <c r="N32" i="11"/>
  <c r="N16" i="11" s="1"/>
  <c r="M32" i="11"/>
  <c r="M16" i="11" s="1"/>
  <c r="L32" i="11"/>
  <c r="L16" i="11" s="1"/>
  <c r="K32" i="11"/>
  <c r="K16" i="11" s="1"/>
  <c r="J32" i="11"/>
  <c r="J16" i="11" s="1"/>
  <c r="I32" i="11"/>
  <c r="I16" i="11" s="1"/>
  <c r="H32" i="11"/>
  <c r="H16" i="11" s="1"/>
  <c r="G32" i="11"/>
  <c r="G16" i="11" s="1"/>
  <c r="F32" i="11"/>
  <c r="F16" i="11" s="1"/>
  <c r="E32" i="11"/>
  <c r="E16" i="11" s="1"/>
  <c r="D32" i="11"/>
  <c r="D16" i="11" s="1"/>
  <c r="S31" i="11"/>
  <c r="S15" i="11" s="1"/>
  <c r="R31" i="11"/>
  <c r="R15" i="11" s="1"/>
  <c r="Q31" i="11"/>
  <c r="Q15" i="11" s="1"/>
  <c r="P31" i="11"/>
  <c r="P15" i="11" s="1"/>
  <c r="O31" i="11"/>
  <c r="O15" i="11" s="1"/>
  <c r="N31" i="11"/>
  <c r="N15" i="11" s="1"/>
  <c r="M31" i="11"/>
  <c r="M15" i="11" s="1"/>
  <c r="L31" i="11"/>
  <c r="L15" i="11" s="1"/>
  <c r="K31" i="11"/>
  <c r="K15" i="11" s="1"/>
  <c r="J31" i="11"/>
  <c r="J15" i="11" s="1"/>
  <c r="I31" i="11"/>
  <c r="H31" i="11"/>
  <c r="H15" i="11" s="1"/>
  <c r="G31" i="11"/>
  <c r="G15" i="11" s="1"/>
  <c r="F31" i="11"/>
  <c r="F15" i="11" s="1"/>
  <c r="E31" i="11"/>
  <c r="E15" i="11" s="1"/>
  <c r="D31" i="11"/>
  <c r="D15" i="11" s="1"/>
  <c r="S30" i="11"/>
  <c r="S14" i="11" s="1"/>
  <c r="R30" i="11"/>
  <c r="R14" i="11" s="1"/>
  <c r="Q30" i="11"/>
  <c r="Q14" i="11" s="1"/>
  <c r="P30" i="11"/>
  <c r="P14" i="11" s="1"/>
  <c r="O30" i="11"/>
  <c r="O14" i="11" s="1"/>
  <c r="N30" i="11"/>
  <c r="N14" i="11" s="1"/>
  <c r="M30" i="11"/>
  <c r="M14" i="11" s="1"/>
  <c r="L30" i="11"/>
  <c r="L14" i="11" s="1"/>
  <c r="K30" i="11"/>
  <c r="K14" i="11" s="1"/>
  <c r="J30" i="11"/>
  <c r="J14" i="11" s="1"/>
  <c r="I30" i="11"/>
  <c r="I14" i="11" s="1"/>
  <c r="H30" i="11"/>
  <c r="H14" i="11" s="1"/>
  <c r="G30" i="11"/>
  <c r="G14" i="11" s="1"/>
  <c r="F30" i="11"/>
  <c r="F14" i="11" s="1"/>
  <c r="E30" i="11"/>
  <c r="E14" i="11" s="1"/>
  <c r="D30" i="11"/>
  <c r="D14" i="11" s="1"/>
  <c r="S29" i="11"/>
  <c r="S13" i="11" s="1"/>
  <c r="R29" i="11"/>
  <c r="R13" i="11" s="1"/>
  <c r="Q29" i="11"/>
  <c r="Q13" i="11" s="1"/>
  <c r="P29" i="11"/>
  <c r="P13" i="11" s="1"/>
  <c r="O29" i="11"/>
  <c r="O13" i="11" s="1"/>
  <c r="N29" i="11"/>
  <c r="N13" i="11" s="1"/>
  <c r="M29" i="11"/>
  <c r="M13" i="11" s="1"/>
  <c r="L29" i="11"/>
  <c r="L13" i="11" s="1"/>
  <c r="K29" i="11"/>
  <c r="K13" i="11" s="1"/>
  <c r="J29" i="11"/>
  <c r="J13" i="11" s="1"/>
  <c r="I29" i="11"/>
  <c r="I13" i="11" s="1"/>
  <c r="H29" i="11"/>
  <c r="H13" i="11" s="1"/>
  <c r="G29" i="11"/>
  <c r="G13" i="11" s="1"/>
  <c r="F29" i="11"/>
  <c r="F13" i="11" s="1"/>
  <c r="E29" i="11"/>
  <c r="E13" i="11" s="1"/>
  <c r="D29" i="11"/>
  <c r="D13" i="11" s="1"/>
  <c r="S28" i="11"/>
  <c r="S12" i="11" s="1"/>
  <c r="R28" i="11"/>
  <c r="R12" i="11" s="1"/>
  <c r="Q28" i="11"/>
  <c r="Q12" i="11" s="1"/>
  <c r="P28" i="11"/>
  <c r="P12" i="11" s="1"/>
  <c r="O28" i="11"/>
  <c r="O12" i="11" s="1"/>
  <c r="N28" i="11"/>
  <c r="N12" i="11" s="1"/>
  <c r="M28" i="11"/>
  <c r="M12" i="11" s="1"/>
  <c r="L28" i="11"/>
  <c r="L12" i="11" s="1"/>
  <c r="K28" i="11"/>
  <c r="K12" i="11" s="1"/>
  <c r="J28" i="11"/>
  <c r="J12" i="11" s="1"/>
  <c r="I28" i="11"/>
  <c r="I12" i="11" s="1"/>
  <c r="H28" i="11"/>
  <c r="H12" i="11" s="1"/>
  <c r="G28" i="11"/>
  <c r="G12" i="11" s="1"/>
  <c r="F28" i="11"/>
  <c r="F12" i="11" s="1"/>
  <c r="E28" i="11"/>
  <c r="E12" i="11" s="1"/>
  <c r="D28" i="11"/>
  <c r="D12" i="11" s="1"/>
  <c r="S27" i="11"/>
  <c r="S11" i="11" s="1"/>
  <c r="R27" i="11"/>
  <c r="R11" i="11" s="1"/>
  <c r="Q27" i="11"/>
  <c r="Q11" i="11" s="1"/>
  <c r="P27" i="11"/>
  <c r="P11" i="11" s="1"/>
  <c r="O27" i="11"/>
  <c r="O11" i="11" s="1"/>
  <c r="N27" i="11"/>
  <c r="N11" i="11" s="1"/>
  <c r="M27" i="11"/>
  <c r="M11" i="11" s="1"/>
  <c r="L27" i="11"/>
  <c r="L11" i="11" s="1"/>
  <c r="K27" i="11"/>
  <c r="K11" i="11" s="1"/>
  <c r="J27" i="11"/>
  <c r="J11" i="11" s="1"/>
  <c r="I27" i="11"/>
  <c r="I11" i="11" s="1"/>
  <c r="H27" i="11"/>
  <c r="H11" i="11" s="1"/>
  <c r="G27" i="11"/>
  <c r="G11" i="11" s="1"/>
  <c r="F27" i="11"/>
  <c r="F11" i="11" s="1"/>
  <c r="E27" i="11"/>
  <c r="E11" i="11" s="1"/>
  <c r="D27" i="11"/>
  <c r="D11" i="11" s="1"/>
  <c r="S26" i="11"/>
  <c r="S10" i="11" s="1"/>
  <c r="R26" i="11"/>
  <c r="R10" i="11" s="1"/>
  <c r="Q26" i="11"/>
  <c r="Q10" i="11" s="1"/>
  <c r="P26" i="11"/>
  <c r="P10" i="11" s="1"/>
  <c r="O26" i="11"/>
  <c r="O10" i="11" s="1"/>
  <c r="N26" i="11"/>
  <c r="N10" i="11" s="1"/>
  <c r="M26" i="11"/>
  <c r="M10" i="11" s="1"/>
  <c r="L26" i="11"/>
  <c r="L10" i="11" s="1"/>
  <c r="K26" i="11"/>
  <c r="J26" i="11"/>
  <c r="I26" i="11"/>
  <c r="I10" i="11" s="1"/>
  <c r="H26" i="11"/>
  <c r="H10" i="11" s="1"/>
  <c r="G26" i="11"/>
  <c r="G10" i="11" s="1"/>
  <c r="F26" i="11"/>
  <c r="F10" i="11" s="1"/>
  <c r="E26" i="11"/>
  <c r="E10" i="11" s="1"/>
  <c r="D26" i="11"/>
  <c r="D10" i="11" s="1"/>
  <c r="M21" i="7"/>
  <c r="L21" i="7"/>
  <c r="K21" i="7"/>
  <c r="J21" i="7"/>
  <c r="I21" i="7"/>
  <c r="H21" i="7"/>
  <c r="G21" i="7"/>
  <c r="F21" i="7"/>
  <c r="E21" i="7"/>
  <c r="D21" i="7"/>
  <c r="M20" i="7"/>
  <c r="L20" i="7"/>
  <c r="K20" i="7"/>
  <c r="J20" i="7"/>
  <c r="I20" i="7"/>
  <c r="H20" i="7"/>
  <c r="G20" i="7"/>
  <c r="F20" i="7"/>
  <c r="E20" i="7"/>
  <c r="D20" i="7"/>
  <c r="M19" i="7"/>
  <c r="L19" i="7"/>
  <c r="K19" i="7"/>
  <c r="J19" i="7"/>
  <c r="I19" i="7"/>
  <c r="H19" i="7"/>
  <c r="G19" i="7"/>
  <c r="F19" i="7"/>
  <c r="E19" i="7"/>
  <c r="D19" i="7"/>
  <c r="M18" i="7"/>
  <c r="L18" i="7"/>
  <c r="K18" i="7"/>
  <c r="J18" i="7"/>
  <c r="I18" i="7"/>
  <c r="H18" i="7"/>
  <c r="G18" i="7"/>
  <c r="F18" i="7"/>
  <c r="E18" i="7"/>
  <c r="D18" i="7"/>
  <c r="M17" i="7"/>
  <c r="L17" i="7"/>
  <c r="K17" i="7"/>
  <c r="J17" i="7"/>
  <c r="I17" i="7"/>
  <c r="H17" i="7"/>
  <c r="G17" i="7"/>
  <c r="F17" i="7"/>
  <c r="E17" i="7"/>
  <c r="D17" i="7"/>
  <c r="M16" i="7"/>
  <c r="L16" i="7"/>
  <c r="K16" i="7"/>
  <c r="J16" i="7"/>
  <c r="I16" i="7"/>
  <c r="H16" i="7"/>
  <c r="G16" i="7"/>
  <c r="F16" i="7"/>
  <c r="E16" i="7"/>
  <c r="D16" i="7"/>
  <c r="M15" i="7"/>
  <c r="L15" i="7"/>
  <c r="K15" i="7"/>
  <c r="J15" i="7"/>
  <c r="I15" i="7"/>
  <c r="H15" i="7"/>
  <c r="G15" i="7"/>
  <c r="F15" i="7"/>
  <c r="E15" i="7"/>
  <c r="D15" i="7"/>
  <c r="M14" i="7"/>
  <c r="L14" i="7"/>
  <c r="K14" i="7"/>
  <c r="J14" i="7"/>
  <c r="I14" i="7"/>
  <c r="H14" i="7"/>
  <c r="G14" i="7"/>
  <c r="F14" i="7"/>
  <c r="E14" i="7"/>
  <c r="D14" i="7"/>
  <c r="M13" i="7"/>
  <c r="L13" i="7"/>
  <c r="K13" i="7"/>
  <c r="J13" i="7"/>
  <c r="I13" i="7"/>
  <c r="H13" i="7"/>
  <c r="G13" i="7"/>
  <c r="F13" i="7"/>
  <c r="E13" i="7"/>
  <c r="D13" i="7"/>
  <c r="M12" i="7"/>
  <c r="L12" i="7"/>
  <c r="K12" i="7"/>
  <c r="J12" i="7"/>
  <c r="I12" i="7"/>
  <c r="H12" i="7"/>
  <c r="G12" i="7"/>
  <c r="F12" i="7"/>
  <c r="E12" i="7"/>
  <c r="D12" i="7"/>
  <c r="M11" i="7"/>
  <c r="L11" i="7"/>
  <c r="K11" i="7"/>
  <c r="J11" i="7"/>
  <c r="I11" i="7"/>
  <c r="H11" i="7"/>
  <c r="G11" i="7"/>
  <c r="F11" i="7"/>
  <c r="E11" i="7"/>
  <c r="D11" i="7"/>
  <c r="M10" i="7"/>
  <c r="L10" i="7"/>
  <c r="K10" i="7"/>
  <c r="J10" i="7"/>
  <c r="I10" i="7"/>
  <c r="H10" i="7"/>
  <c r="G10" i="7"/>
  <c r="F10" i="7"/>
  <c r="E10" i="7"/>
  <c r="D10" i="7"/>
  <c r="J38" i="11" l="1"/>
  <c r="K38" i="11"/>
  <c r="L38" i="11"/>
  <c r="I38" i="11"/>
  <c r="M38" i="11"/>
  <c r="H38" i="11"/>
  <c r="N38" i="11"/>
  <c r="D38" i="11"/>
  <c r="P38" i="11"/>
  <c r="F38" i="11"/>
  <c r="R38" i="11"/>
  <c r="O38" i="11"/>
  <c r="E38" i="11"/>
  <c r="Q38" i="11"/>
  <c r="G38" i="11"/>
  <c r="S38" i="11"/>
  <c r="J10" i="11"/>
  <c r="I15" i="11"/>
  <c r="K10" i="11"/>
</calcChain>
</file>

<file path=xl/sharedStrings.xml><?xml version="1.0" encoding="utf-8"?>
<sst xmlns="http://schemas.openxmlformats.org/spreadsheetml/2006/main" count="113" uniqueCount="50">
  <si>
    <t>3-yr average</t>
  </si>
  <si>
    <t>May</t>
  </si>
  <si>
    <t>The tracker is not a forecast, but rather a baseline projection determined by historic trends.</t>
  </si>
  <si>
    <t>Apr</t>
  </si>
  <si>
    <t>Jun</t>
  </si>
  <si>
    <t>Jul</t>
  </si>
  <si>
    <t>Aug</t>
  </si>
  <si>
    <t>Sep</t>
  </si>
  <si>
    <t>Oct</t>
  </si>
  <si>
    <t>Nov</t>
  </si>
  <si>
    <t>Dec</t>
  </si>
  <si>
    <t>Jan</t>
  </si>
  <si>
    <t>Feb</t>
  </si>
  <si>
    <t>Mar</t>
  </si>
  <si>
    <t>2008*</t>
  </si>
  <si>
    <t>2012*</t>
  </si>
  <si>
    <t>2016*</t>
  </si>
  <si>
    <t>*Feb production adjusted for leap year</t>
  </si>
  <si>
    <t>*adjusted for leap year</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</si>
  <si>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</si>
  <si>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</si>
  <si>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</si>
  <si>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</si>
  <si>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</si>
  <si>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</si>
  <si>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</si>
  <si>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</si>
  <si>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Notes</t>
  </si>
  <si>
    <t>Global milk deliveries</t>
  </si>
  <si>
    <t>Tracker</t>
  </si>
  <si>
    <t>Head office address</t>
  </si>
  <si>
    <t>mi@ahdb.org.uk</t>
  </si>
  <si>
    <t>The tracker is created using month-on-month movements in milk production in the key regions of the EU-28, Argentina, Australia, New Zealand and the US for the last five years. This provides  an average milk profile for a typical milk year, which is applied to deliveries in March for the current year.</t>
  </si>
  <si>
    <r>
      <rPr>
        <b/>
        <sz val="12"/>
        <color theme="1"/>
        <rFont val="Arial"/>
        <family val="2"/>
      </rPr>
      <t xml:space="preserve">Source: </t>
    </r>
    <r>
      <rPr>
        <sz val="12"/>
        <color theme="1"/>
        <rFont val="Arial"/>
        <family val="2"/>
      </rPr>
      <t>Eurostat, USDA, DCANZ, Dairy Australia, Ministerio de Agroindustria</t>
    </r>
  </si>
  <si>
    <r>
      <t>Units:</t>
    </r>
    <r>
      <rPr>
        <sz val="12"/>
        <color theme="1"/>
        <rFont val="Arial"/>
        <family val="2"/>
      </rPr>
      <t xml:space="preserve"> million litres</t>
    </r>
  </si>
  <si>
    <t>Monthly deliveries</t>
  </si>
  <si>
    <t>Average daily deliveries</t>
  </si>
  <si>
    <t>2020*</t>
  </si>
  <si>
    <r>
      <t xml:space="preserve">Last Updated: </t>
    </r>
    <r>
      <rPr>
        <sz val="12"/>
        <color rgb="FF575756"/>
        <rFont val="Arial"/>
        <family val="2"/>
      </rPr>
      <t>10/02/2021</t>
    </r>
  </si>
  <si>
    <t>.</t>
  </si>
  <si>
    <t>*Adjusted for leap year</t>
  </si>
  <si>
    <t>Annual change</t>
  </si>
  <si>
    <t>Forecast annual change</t>
  </si>
  <si>
    <t>Total</t>
  </si>
  <si>
    <t>Agriculture and Horticulture Development Board 
Middlemarch Business Park
Coventry
CV3 4PE</t>
  </si>
  <si>
    <t>2024*</t>
  </si>
  <si>
    <t>Tracker (2025)</t>
  </si>
  <si>
    <t xml:space="preserve"> ©Agriculture and Horticulture Development Board 2026. All rights reserved.</t>
  </si>
  <si>
    <r>
      <t>Last Updated</t>
    </r>
    <r>
      <rPr>
        <sz val="12"/>
        <color rgb="FF575756"/>
        <rFont val="Arial"/>
        <family val="2"/>
      </rPr>
      <t>: 07/04/2026</t>
    </r>
  </si>
  <si>
    <t>Tracker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</si>
</sst>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
  </numFmts>
  <fonts count="24">
    <font>
      <sz val="11"/>
      <color theme="1"/>
      <name val="Arial"/>
      <family val="2"/>
      <scheme val="minor"/>
    </font>
    <font>
      <sz val="10"/>
      <name val="Arial"/>
      <family val="2"/>
    </font>
    <font>
      <sz val="11"/>
      <color theme="1"/>
      <name val="Arial"/>
      <family val="2"/>
      <scheme val="minor"/>
    </font>
    <font>
      <sz val="10"/>
      <color theme="1"/>
      <name val="Arial"/>
      <family val="2"/>
      <scheme val="minor"/>
    </font>
    <font>
      <u/>
      <sz val="10"/>
      <color theme="10"/>
      <name val="Arial"/>
      <family val="2"/>
      <scheme val="minor"/>
    </font>
    <font>
      <sz val="10"/>
      <color rgb="FF95C11F"/>
      <name val="Arial"/>
      <family val="2"/>
      <scheme val="major"/>
    </font>
    <font>
      <b/>
      <sz val="12"/>
      <color theme="1"/>
      <name val="Arial"/>
      <family val="2"/>
      <scheme val="minor"/>
    </font>
    <font>
      <sz val="12"/>
      <color theme="1"/>
      <name val="Arial"/>
      <family val="2"/>
    </font>
    <font>
      <sz val="10"/>
      <color rgb="FF000000"/>
      <name val="Arial"/>
      <family val="2"/>
    </font>
    <font>
      <b/>
      <sz val="12"/>
      <color rgb="FF95C11F"/>
      <name val="Arial"/>
      <family val="2"/>
    </font>
    <font>
      <sz val="12"/>
      <color rgb="FF575756"/>
      <name val="Arial"/>
      <family val="2"/>
    </font>
    <font>
      <b/>
      <sz val="12"/>
      <color theme="1"/>
      <name val="Arial"/>
      <family val="2"/>
    </font>
    <font>
      <u/>
      <sz val="12"/>
      <color theme="10"/>
      <name val="Arial"/>
      <family val="2"/>
    </font>
    <font>
      <b/>
      <sz val="12"/>
      <color rgb="FF575756"/>
      <name val="Arial"/>
      <family val="2"/>
    </font>
    <font>
      <u/>
      <sz val="12"/>
      <color theme="4"/>
      <name val="Arial"/>
      <family val="2"/>
    </font>
    <font>
      <b/>
      <sz val="12"/>
      <color theme="4"/>
      <name val="Arial (Body)_x0000_"/>
    </font>
    <font>
      <sz val="12"/>
      <color theme="1"/>
      <name val="Arial"/>
      <family val="2"/>
      <scheme val="minor"/>
    </font>
    <font>
      <sz val="12"/>
      <color indexed="63"/>
      <name val="Arial"/>
      <family val="2"/>
    </font>
    <font>
      <sz val="12"/>
      <name val="Arial"/>
      <family val="2"/>
    </font>
    <font>
      <b/>
      <sz val="12"/>
      <color theme="0"/>
      <name val="Arial"/>
      <family val="2"/>
    </font>
    <font>
      <b/>
      <i/>
      <sz val="12"/>
      <color theme="1"/>
      <name val="Arial"/>
      <family val="2"/>
    </font>
    <font>
      <i/>
      <sz val="12"/>
      <color theme="1"/>
      <name val="Arial"/>
      <family val="2"/>
    </font>
    <font>
      <b/>
      <sz val="16"/>
      <color theme="4"/>
      <name val="Arial (Body)_x0000_"/>
    </font>
    <font>
      <sz val="12"/>
      <color theme="0"/>
      <name val="Arial"/>
      <family val="2"/>
    </font>
  </fonts>
  <fills count="8">
    <fill>
      <patternFill patternType="none"/>
    </fill>
    <fill>
      <patternFill patternType="gray125"/>
    </fill>
    <fill>
      <patternFill patternType="solid">
        <fgColor theme="0"/>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theme="0" tint="-0.499984740745262"/>
        <bgColor indexed="64"/>
      </patternFill>
    </fill>
    <fill>
      <patternFill patternType="solid">
        <fgColor theme="4"/>
        <bgColor indexed="64"/>
      </patternFill>
    </fill>
  </fills>
  <borders count="9">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diagonal/>
    </border>
  </borders>
  <cellStyleXfs count="9">
    <xf numFmtId="0" fontId="0" fillId="0" borderId="0"/>
    <xf numFmtId="0" fontId="1" fillId="0" borderId="0"/>
    <xf numFmtId="9" fontId="2" fillId="0" borderId="0" applyFont="0" applyFill="0" applyBorder="0" applyAlignment="0" applyProtection="0"/>
    <xf numFmtId="4" fontId="3" fillId="0" borderId="0">
      <alignment horizontal="left" vertical="top"/>
    </xf>
    <xf numFmtId="39" fontId="4" fillId="0" borderId="0" applyFill="0" applyBorder="0" applyAlignment="0" applyProtection="0"/>
    <xf numFmtId="0" fontId="5" fillId="0" borderId="0" applyNumberFormat="0" applyFill="0" applyProtection="0">
      <alignment horizontal="left"/>
    </xf>
    <xf numFmtId="4" fontId="3" fillId="0" borderId="0">
      <alignment horizontal="left" vertical="top"/>
    </xf>
    <xf numFmtId="0" fontId="8" fillId="0" borderId="0"/>
    <xf numFmtId="39" fontId="4" fillId="0" borderId="0" applyFill="0" applyBorder="0" applyAlignment="0" applyProtection="0"/>
  </cellStyleXfs>
  <cellXfs count="73">
    <xf numFmtId="0" fontId="0" fillId="0" borderId="0" xfId="0"/>
    <xf numFmtId="0" fontId="0" fillId="2" borderId="0" xfId="0" applyFill="1"/>
    <xf numFmtId="0" fontId="6" fillId="2" borderId="0" xfId="0" applyFont="1" applyFill="1" applyAlignment="1">
      <alignment horizontal="left" vertical="top"/>
    </xf>
    <xf numFmtId="4" fontId="7" fillId="2" borderId="0" xfId="6" applyFont="1" applyFill="1">
      <alignment horizontal="left" vertical="top"/>
    </xf>
    <xf numFmtId="0" fontId="9" fillId="2" borderId="5" xfId="7" applyFont="1" applyFill="1" applyBorder="1" applyAlignment="1">
      <alignment vertical="center"/>
    </xf>
    <xf numFmtId="4" fontId="7" fillId="2" borderId="0" xfId="6" applyFont="1" applyFill="1" applyAlignment="1">
      <alignment horizontal="left"/>
    </xf>
    <xf numFmtId="4" fontId="7" fillId="2" borderId="0" xfId="6" applyFont="1" applyFill="1" applyAlignment="1">
      <alignment horizontal="center"/>
    </xf>
    <xf numFmtId="0" fontId="9" fillId="2" borderId="0" xfId="7" applyFont="1" applyFill="1" applyAlignment="1">
      <alignment vertical="center"/>
    </xf>
    <xf numFmtId="4" fontId="7" fillId="2" borderId="0" xfId="6" applyFont="1" applyFill="1" applyAlignment="1">
      <alignment vertical="top" wrapText="1"/>
    </xf>
    <xf numFmtId="4" fontId="11" fillId="2" borderId="0" xfId="6" applyFont="1" applyFill="1" applyAlignment="1">
      <alignment vertical="top"/>
    </xf>
    <xf numFmtId="4" fontId="11" fillId="2" borderId="0" xfId="6" applyFont="1" applyFill="1">
      <alignment horizontal="left" vertical="top"/>
    </xf>
    <xf numFmtId="39" fontId="12" fillId="2" borderId="0" xfId="8" applyFont="1" applyFill="1" applyAlignment="1">
      <alignment horizontal="left" vertical="top"/>
    </xf>
    <xf numFmtId="0" fontId="13" fillId="2" borderId="6" xfId="7" applyFont="1" applyFill="1" applyBorder="1" applyAlignment="1" applyProtection="1">
      <alignment vertical="center"/>
      <protection locked="0"/>
    </xf>
    <xf numFmtId="0" fontId="14" fillId="2" borderId="6" xfId="7" applyFont="1" applyFill="1" applyBorder="1" applyAlignment="1" applyProtection="1">
      <alignment vertical="center"/>
      <protection locked="0"/>
    </xf>
    <xf numFmtId="4" fontId="7" fillId="2" borderId="7" xfId="6" applyFont="1" applyFill="1" applyBorder="1">
      <alignment horizontal="left" vertical="top"/>
    </xf>
    <xf numFmtId="0" fontId="15" fillId="0" borderId="0" xfId="0" applyFont="1" applyAlignment="1">
      <alignment horizontal="left"/>
    </xf>
    <xf numFmtId="0" fontId="16" fillId="0" borderId="0" xfId="0" applyFont="1"/>
    <xf numFmtId="0" fontId="17" fillId="2" borderId="0" xfId="0" applyFont="1" applyFill="1" applyAlignment="1">
      <alignment horizontal="left" vertical="center"/>
    </xf>
    <xf numFmtId="0" fontId="18" fillId="0" borderId="0" xfId="0" applyFont="1" applyAlignment="1">
      <alignment horizontal="left"/>
    </xf>
    <xf numFmtId="0" fontId="11" fillId="2" borderId="0" xfId="0" applyFont="1" applyFill="1" applyAlignment="1">
      <alignment horizontal="left" vertical="center"/>
    </xf>
    <xf numFmtId="0" fontId="13" fillId="2" borderId="0" xfId="0" applyFont="1" applyFill="1" applyAlignment="1">
      <alignment vertical="center"/>
    </xf>
    <xf numFmtId="0" fontId="11" fillId="0" borderId="0" xfId="0" applyFont="1"/>
    <xf numFmtId="0" fontId="7" fillId="0" borderId="0" xfId="0" applyFont="1"/>
    <xf numFmtId="164" fontId="16" fillId="0" borderId="0" xfId="0" applyNumberFormat="1" applyFont="1"/>
    <xf numFmtId="0" fontId="19" fillId="3" borderId="1" xfId="0" applyFont="1" applyFill="1" applyBorder="1" applyAlignment="1">
      <alignment horizontal="center" vertical="center"/>
    </xf>
    <xf numFmtId="164" fontId="10" fillId="4" borderId="2" xfId="0" applyNumberFormat="1" applyFont="1" applyFill="1" applyBorder="1" applyAlignment="1">
      <alignment horizontal="center"/>
    </xf>
    <xf numFmtId="165" fontId="16" fillId="0" borderId="0" xfId="2" applyNumberFormat="1" applyFont="1"/>
    <xf numFmtId="164" fontId="10" fillId="5" borderId="2" xfId="0" applyNumberFormat="1" applyFont="1" applyFill="1" applyBorder="1" applyAlignment="1">
      <alignment horizontal="center"/>
    </xf>
    <xf numFmtId="1" fontId="19" fillId="3" borderId="1" xfId="0" applyNumberFormat="1" applyFont="1" applyFill="1" applyBorder="1" applyAlignment="1">
      <alignment horizontal="center" vertical="center"/>
    </xf>
    <xf numFmtId="1" fontId="10" fillId="4" borderId="2" xfId="0" applyNumberFormat="1" applyFont="1" applyFill="1" applyBorder="1" applyAlignment="1">
      <alignment horizontal="center"/>
    </xf>
    <xf numFmtId="3" fontId="10" fillId="4" borderId="2" xfId="0" applyNumberFormat="1" applyFont="1" applyFill="1" applyBorder="1" applyAlignment="1">
      <alignment horizontal="center"/>
    </xf>
    <xf numFmtId="3" fontId="16" fillId="0" borderId="0" xfId="0" applyNumberFormat="1" applyFont="1"/>
    <xf numFmtId="1" fontId="10" fillId="5" borderId="2" xfId="0" applyNumberFormat="1" applyFont="1" applyFill="1" applyBorder="1" applyAlignment="1">
      <alignment horizontal="center"/>
    </xf>
    <xf numFmtId="3" fontId="10" fillId="5" borderId="2" xfId="0" applyNumberFormat="1" applyFont="1" applyFill="1" applyBorder="1" applyAlignment="1">
      <alignment horizontal="center"/>
    </xf>
    <xf numFmtId="0" fontId="20" fillId="0" borderId="0" xfId="0" applyFont="1"/>
    <xf numFmtId="0" fontId="21" fillId="0" borderId="0" xfId="0" applyFont="1"/>
    <xf numFmtId="10" fontId="16" fillId="0" borderId="0" xfId="2" applyNumberFormat="1" applyFont="1"/>
    <xf numFmtId="0" fontId="22" fillId="0" borderId="0" xfId="0" applyFont="1"/>
    <xf numFmtId="1" fontId="10" fillId="4" borderId="2" xfId="0" applyNumberFormat="1" applyFont="1" applyFill="1" applyBorder="1" applyAlignment="1">
      <alignment horizontal="left"/>
    </xf>
    <xf numFmtId="1" fontId="10" fillId="5" borderId="2" xfId="0" applyNumberFormat="1" applyFont="1" applyFill="1" applyBorder="1" applyAlignment="1">
      <alignment horizontal="left"/>
    </xf>
    <xf numFmtId="2" fontId="16" fillId="0" borderId="0" xfId="0" applyNumberFormat="1" applyFont="1"/>
    <xf numFmtId="166" fontId="16" fillId="0" borderId="0" xfId="2" applyNumberFormat="1" applyFont="1"/>
    <xf numFmtId="1" fontId="16" fillId="0" borderId="0" xfId="2" applyNumberFormat="1" applyFont="1"/>
    <xf numFmtId="2" fontId="16" fillId="0" borderId="0" xfId="2" applyNumberFormat="1" applyFont="1"/>
    <xf numFmtId="164" fontId="16" fillId="0" borderId="0" xfId="2" applyNumberFormat="1" applyFont="1"/>
    <xf numFmtId="0" fontId="11" fillId="2" borderId="0" xfId="0" applyFont="1" applyFill="1" applyAlignment="1">
      <alignment horizontal="left" vertical="top"/>
    </xf>
    <xf numFmtId="3" fontId="23" fillId="6" borderId="2" xfId="0" applyNumberFormat="1" applyFont="1" applyFill="1" applyBorder="1" applyAlignment="1">
      <alignment horizontal="center"/>
    </xf>
    <xf numFmtId="0" fontId="19" fillId="3" borderId="1" xfId="0" applyFont="1" applyFill="1" applyBorder="1" applyAlignment="1">
      <alignment horizontal="left" vertical="center"/>
    </xf>
    <xf numFmtId="1" fontId="19" fillId="6" borderId="8" xfId="0" applyNumberFormat="1" applyFont="1" applyFill="1" applyBorder="1" applyAlignment="1">
      <alignment horizontal="left"/>
    </xf>
    <xf numFmtId="167" fontId="10" fillId="4" borderId="2" xfId="0" applyNumberFormat="1" applyFont="1" applyFill="1" applyBorder="1" applyAlignment="1">
      <alignment horizontal="center"/>
    </xf>
    <xf numFmtId="167" fontId="10" fillId="5" borderId="2" xfId="0" applyNumberFormat="1" applyFont="1" applyFill="1" applyBorder="1" applyAlignment="1">
      <alignment horizontal="center"/>
    </xf>
    <xf numFmtId="165" fontId="10" fillId="4" borderId="2" xfId="2" applyNumberFormat="1" applyFont="1" applyFill="1" applyBorder="1" applyAlignment="1">
      <alignment horizontal="center"/>
    </xf>
    <xf numFmtId="165" fontId="10" fillId="5" borderId="2" xfId="2" applyNumberFormat="1" applyFont="1" applyFill="1" applyBorder="1" applyAlignment="1">
      <alignment horizontal="center"/>
    </xf>
    <xf numFmtId="165" fontId="23" fillId="6" borderId="2" xfId="2" applyNumberFormat="1" applyFont="1" applyFill="1" applyBorder="1" applyAlignment="1">
      <alignment horizontal="center"/>
    </xf>
    <xf numFmtId="3" fontId="19" fillId="6" borderId="2" xfId="0" applyNumberFormat="1" applyFont="1" applyFill="1" applyBorder="1" applyAlignment="1">
      <alignment horizontal="center"/>
    </xf>
    <xf numFmtId="165" fontId="23" fillId="7" borderId="2" xfId="2" applyNumberFormat="1" applyFont="1" applyFill="1" applyBorder="1" applyAlignment="1">
      <alignment horizontal="center"/>
    </xf>
    <xf numFmtId="3" fontId="10" fillId="5" borderId="0" xfId="0" applyNumberFormat="1" applyFont="1" applyFill="1" applyAlignment="1">
      <alignment horizontal="center"/>
    </xf>
    <xf numFmtId="3" fontId="10" fillId="4" borderId="0" xfId="0" applyNumberFormat="1" applyFont="1" applyFill="1" applyAlignment="1">
      <alignment horizontal="center"/>
    </xf>
    <xf numFmtId="3" fontId="19" fillId="6" borderId="0" xfId="0" applyNumberFormat="1" applyFont="1" applyFill="1" applyAlignment="1">
      <alignment horizontal="center"/>
    </xf>
    <xf numFmtId="0" fontId="19" fillId="3" borderId="0" xfId="0" applyFont="1" applyFill="1" applyAlignment="1">
      <alignment horizontal="center" vertical="center"/>
    </xf>
    <xf numFmtId="14" fontId="16" fillId="0" borderId="0" xfId="0" applyNumberFormat="1" applyFont="1" applyAlignment="1">
      <alignment horizontal="left"/>
    </xf>
    <xf numFmtId="3" fontId="10" fillId="4" borderId="3" xfId="0" applyNumberFormat="1" applyFont="1" applyFill="1" applyBorder="1" applyAlignment="1">
      <alignment horizontal="left"/>
    </xf>
    <xf numFmtId="3" fontId="10" fillId="4" borderId="1" xfId="0" applyNumberFormat="1" applyFont="1" applyFill="1" applyBorder="1" applyAlignment="1">
      <alignment horizontal="left"/>
    </xf>
    <xf numFmtId="4" fontId="10" fillId="5" borderId="3" xfId="0" applyNumberFormat="1" applyFont="1" applyFill="1" applyBorder="1" applyAlignment="1">
      <alignment horizontal="left"/>
    </xf>
    <xf numFmtId="4" fontId="10" fillId="5" borderId="1" xfId="0" applyNumberFormat="1" applyFont="1" applyFill="1" applyBorder="1" applyAlignment="1">
      <alignment horizontal="left"/>
    </xf>
    <xf numFmtId="0" fontId="19" fillId="3" borderId="4" xfId="0" applyFont="1" applyFill="1" applyBorder="1" applyAlignment="1">
      <alignment horizontal="center" vertical="center"/>
    </xf>
    <xf numFmtId="0" fontId="19" fillId="3" borderId="1" xfId="0" applyFont="1" applyFill="1" applyBorder="1" applyAlignment="1">
      <alignment horizontal="center" vertical="center"/>
    </xf>
    <xf numFmtId="39" fontId="12" fillId="2" borderId="0" xfId="8" applyFont="1" applyFill="1" applyAlignment="1">
      <alignment horizontal="left" vertical="top"/>
    </xf>
    <xf numFmtId="4" fontId="7" fillId="2" borderId="0" xfId="6" applyFont="1" applyFill="1" applyAlignment="1">
      <alignment horizontal="left" wrapText="1"/>
    </xf>
    <xf numFmtId="4" fontId="7" fillId="2" borderId="0" xfId="6" applyFont="1" applyFill="1" applyAlignment="1">
      <alignment horizontal="left" vertical="top" wrapText="1"/>
    </xf>
    <xf numFmtId="0" fontId="10" fillId="2" borderId="0" xfId="7" applyFont="1" applyFill="1" applyAlignment="1">
      <alignment horizontal="left" vertical="center" wrapText="1"/>
    </xf>
    <xf numFmtId="4" fontId="11" fillId="2" borderId="0" xfId="6" applyFont="1" applyFill="1" applyAlignment="1">
      <alignment horizontal="left" vertical="top" wrapText="1"/>
    </xf>
    <xf numFmtId="4" fontId="11" fillId="2" borderId="0" xfId="6" applyFont="1" applyFill="1">
      <alignment horizontal="left" vertical="top"/>
    </xf>
  </cellXfs>
  <cellStyles count="9">
    <cellStyle name="Heading 2 2" xfId="5" xr:uid="{00000000-0005-0000-0000-000000000000}"/>
    <cellStyle name="Hyperlink 2" xfId="4" xr:uid="{00000000-0005-0000-0000-000001000000}"/>
    <cellStyle name="Hyperlink 4" xfId="8" xr:uid="{00000000-0005-0000-0000-000002000000}"/>
    <cellStyle name="Normal" xfId="0" builtinId="0"/>
    <cellStyle name="Normal 2" xfId="1" xr:uid="{00000000-0005-0000-0000-000004000000}"/>
    <cellStyle name="Normal 3 3" xfId="6" xr:uid="{00000000-0005-0000-0000-000005000000}"/>
    <cellStyle name="Normal 4 3" xfId="7" xr:uid="{00000000-0005-0000-0000-000006000000}"/>
    <cellStyle name="Normal 6" xfId="3" xr:uid="{00000000-0005-0000-0000-000007000000}"/>
    <cellStyle name="Percent" xfId="2" builtinId="5"/>
  </cellStyles>
  <dxfs count="0"/>
  <tableStyles count="0" defaultTableStyle="TableStyleMedium2" defaultPivotStyle="PivotStyleLight16"/>
  <colors>
    <mruColors>
      <color rgb="FF95C11F"/>
      <color rgb="FF276B27"/>
      <color rgb="FF00AB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r>
              <a:rPr lang="en-US" b="1"/>
              <a:t>Global milk deliveries and tracker</a:t>
            </a:r>
          </a:p>
          <a:p>
            <a:pPr>
              <a:defRPr/>
            </a:pPr>
            <a:r>
              <a:rPr lang="en-US"/>
              <a:t>(average daily production)</a:t>
            </a:r>
          </a:p>
        </c:rich>
      </c:tx>
      <c:layout>
        <c:manualLayout>
          <c:xMode val="edge"/>
          <c:yMode val="edge"/>
          <c:x val="0.27410462962962967"/>
          <c:y val="8.819444444444444E-3"/>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0951126828817348"/>
          <c:y val="0.1639245515887443"/>
          <c:w val="0.82622762345679013"/>
          <c:h val="0.63791018518518516"/>
        </c:manualLayout>
      </c:layout>
      <c:lineChart>
        <c:grouping val="standard"/>
        <c:varyColors val="0"/>
        <c:ser>
          <c:idx val="5"/>
          <c:order val="4"/>
          <c:tx>
            <c:strRef>
              <c:f>'Global milk deliveries '!$S$9</c:f>
              <c:strCache>
                <c:ptCount val="1"/>
                <c:pt idx="0">
                  <c:v>2023</c:v>
                </c:pt>
              </c:strCache>
              <c:extLst xmlns:c15="http://schemas.microsoft.com/office/drawing/2012/chart"/>
            </c:strRef>
          </c:tx>
          <c:spPr>
            <a:ln w="28575" cap="rnd">
              <a:solidFill>
                <a:srgbClr val="00ABE4"/>
              </a:solidFill>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extLst xmlns:c15="http://schemas.microsoft.com/office/drawing/2012/chart"/>
            </c:strRef>
          </c:cat>
          <c:val>
            <c:numRef>
              <c:f>'Global milk deliveries '!$S$10:$S$21</c:f>
              <c:numCache>
                <c:formatCode>0.0</c:formatCode>
                <c:ptCount val="12"/>
                <c:pt idx="0">
                  <c:v>823.08025512701931</c:v>
                </c:pt>
                <c:pt idx="1">
                  <c:v>830.22562607268594</c:v>
                </c:pt>
                <c:pt idx="2">
                  <c:v>841.42750291420816</c:v>
                </c:pt>
                <c:pt idx="3">
                  <c:v>850.70369862659618</c:v>
                </c:pt>
                <c:pt idx="4">
                  <c:v>837.94828046827331</c:v>
                </c:pt>
                <c:pt idx="5">
                  <c:v>796.05428651609589</c:v>
                </c:pt>
                <c:pt idx="6">
                  <c:v>776.07897759986349</c:v>
                </c:pt>
                <c:pt idx="7">
                  <c:v>793.70543210003814</c:v>
                </c:pt>
                <c:pt idx="8">
                  <c:v>827.0335906012325</c:v>
                </c:pt>
                <c:pt idx="9">
                  <c:v>831.9850057319444</c:v>
                </c:pt>
                <c:pt idx="10">
                  <c:v>820.74753212606788</c:v>
                </c:pt>
                <c:pt idx="11">
                  <c:v>815.15946256814834</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9420-464B-824B-0133A9F6BD60}"/>
            </c:ext>
          </c:extLst>
        </c:ser>
        <c:ser>
          <c:idx val="6"/>
          <c:order val="5"/>
          <c:tx>
            <c:strRef>
              <c:f>'Global milk deliveries '!$T$9</c:f>
              <c:strCache>
                <c:ptCount val="1"/>
                <c:pt idx="0">
                  <c:v>2024*</c:v>
                </c:pt>
              </c:strCache>
            </c:strRef>
          </c:tx>
          <c:spPr>
            <a:ln w="28575" cap="rnd">
              <a:solidFill>
                <a:srgbClr val="276B27"/>
              </a:solidFill>
              <a:round/>
            </a:ln>
            <a:effectLst/>
          </c:spPr>
          <c:marker>
            <c:symbol val="none"/>
          </c:marker>
          <c:val>
            <c:numRef>
              <c:f>'Global milk deliveries '!$T$10:$T$21</c:f>
              <c:numCache>
                <c:formatCode>0.0</c:formatCode>
                <c:ptCount val="12"/>
                <c:pt idx="0">
                  <c:v>805.25058151648125</c:v>
                </c:pt>
                <c:pt idx="1">
                  <c:v>827.93230236695979</c:v>
                </c:pt>
                <c:pt idx="2">
                  <c:v>825.53222439536319</c:v>
                </c:pt>
                <c:pt idx="3">
                  <c:v>832.958883126827</c:v>
                </c:pt>
                <c:pt idx="4">
                  <c:v>820.89489856375678</c:v>
                </c:pt>
                <c:pt idx="5">
                  <c:v>781.17020373578202</c:v>
                </c:pt>
                <c:pt idx="6">
                  <c:v>760.8299931602761</c:v>
                </c:pt>
                <c:pt idx="7">
                  <c:v>783.43251682645689</c:v>
                </c:pt>
                <c:pt idx="8">
                  <c:v>821.11236160745113</c:v>
                </c:pt>
                <c:pt idx="9">
                  <c:v>829.55512251378877</c:v>
                </c:pt>
                <c:pt idx="10">
                  <c:v>820.30596992865719</c:v>
                </c:pt>
                <c:pt idx="11">
                  <c:v>804.73817879778142</c:v>
                </c:pt>
              </c:numCache>
            </c:numRef>
          </c:val>
          <c:smooth val="0"/>
          <c:extLst>
            <c:ext xmlns:c16="http://schemas.microsoft.com/office/drawing/2014/chart" uri="{C3380CC4-5D6E-409C-BE32-E72D297353CC}">
              <c16:uniqueId val="{00000001-E85C-4587-B59B-CF6A36556106}"/>
            </c:ext>
          </c:extLst>
        </c:ser>
        <c:ser>
          <c:idx val="7"/>
          <c:order val="6"/>
          <c:tx>
            <c:v>2025</c:v>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'!$U$10:$U$21</c:f>
              <c:numCache>
                <c:formatCode>0.0</c:formatCode>
                <c:ptCount val="12"/>
                <c:pt idx="0">
                  <c:v>804.67981582986647</c:v>
                </c:pt>
                <c:pt idx="1">
                  <c:v>811.61558952158646</c:v>
                </c:pt>
                <c:pt idx="2">
                  <c:v>830.19348964480696</c:v>
                </c:pt>
                <c:pt idx="3">
                  <c:v>846.50293420675268</c:v>
                </c:pt>
                <c:pt idx="4">
                  <c:v>833.5146946220674</c:v>
                </c:pt>
                <c:pt idx="5">
                  <c:v>794.7960362755307</c:v>
                </c:pt>
                <c:pt idx="6">
                  <c:v>775.88296846139872</c:v>
                </c:pt>
                <c:pt idx="7">
                  <c:v>808.50415897255243</c:v>
                </c:pt>
                <c:pt idx="8">
                  <c:v>854.6935003728106</c:v>
                </c:pt>
                <c:pt idx="9">
                  <c:v>864.6370525982037</c:v>
                </c:pt>
                <c:pt idx="10">
                  <c:v>856.58674133891088</c:v>
                </c:pt>
                <c:pt idx="11">
                  <c:v>845.47684996721898</c:v>
                </c:pt>
              </c:numCache>
            </c:numRef>
          </c:val>
          <c:smooth val="0"/>
          <c:extLst>
            <c:ext xmlns:c16="http://schemas.microsoft.com/office/drawing/2014/chart" uri="{C3380CC4-5D6E-409C-BE32-E72D297353CC}">
              <c16:uniqueId val="{00000001-0C0E-4793-94F8-1E120F66764A}"/>
            </c:ext>
          </c:extLst>
        </c:ser>
        <c:ser>
          <c:idx val="8"/>
          <c:order val="7"/>
          <c:tx>
            <c:v>2026</c:v>
          </c:tx>
          <c:spPr>
            <a:ln w="28575" cap="rnd">
              <a:solidFill>
                <a:srgbClr val="95C11F"/>
              </a:solidFill>
              <a:round/>
            </a:ln>
            <a:effectLst/>
          </c:spPr>
          <c:marker>
            <c:symbol val="diamond"/>
            <c:size val="10"/>
            <c:spPr>
              <a:solidFill>
                <a:srgbClr val="95C11F"/>
              </a:solidFill>
              <a:ln w="9525">
                <a:solidFill>
                  <a:srgbClr val="95C11F"/>
                </a:solidFill>
              </a:ln>
              <a:effectLst/>
            </c:spPr>
          </c:marker>
          <c:val>
            <c:numRef>
              <c:f>'Global milk deliveries '!$V$10:$V$21</c:f>
              <c:numCache>
                <c:formatCode>0.0</c:formatCode>
                <c:ptCount val="12"/>
                <c:pt idx="0">
                  <c:v>850.47436901052424</c:v>
                </c:pt>
              </c:numCache>
            </c:numRef>
          </c:val>
          <c:smooth val="0"/>
          <c:extLst>
            <c:ext xmlns:c16="http://schemas.microsoft.com/office/drawing/2014/chart" uri="{C3380CC4-5D6E-409C-BE32-E72D297353CC}">
              <c16:uniqueId val="{00000000-6E22-42E8-B22A-F71CCD479694}"/>
            </c:ext>
          </c:extLst>
        </c:ser>
        <c:ser>
          <c:idx val="1"/>
          <c:order val="8"/>
          <c:tx>
            <c:v>2026 tracker</c:v>
          </c:tx>
          <c:spPr>
            <a:ln w="28575" cap="rnd">
              <a:solidFill>
                <a:schemeClr val="tx1">
                  <a:lumMod val="75000"/>
                </a:schemeClr>
              </a:solidFill>
              <a:prstDash val="sysDash"/>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'!$AB$10:$AB$21</c:f>
              <c:numCache>
                <c:formatCode>0.0</c:formatCode>
                <c:ptCount val="12"/>
                <c:pt idx="0">
                  <c:v>850.47436901052424</c:v>
                </c:pt>
                <c:pt idx="1">
                  <c:v>861.47320652108795</c:v>
                </c:pt>
                <c:pt idx="2">
                  <c:v>861.61703711764687</c:v>
                </c:pt>
                <c:pt idx="3">
                  <c:v>872.25770872594558</c:v>
                </c:pt>
                <c:pt idx="4">
                  <c:v>858.99237956244224</c:v>
                </c:pt>
                <c:pt idx="5">
                  <c:v>818.13317087269218</c:v>
                </c:pt>
                <c:pt idx="6">
                  <c:v>797.91603096331903</c:v>
                </c:pt>
                <c:pt idx="7">
                  <c:v>821.41564507868918</c:v>
                </c:pt>
                <c:pt idx="8">
                  <c:v>859.31497303884328</c:v>
                </c:pt>
                <c:pt idx="9">
                  <c:v>867.81697656664755</c:v>
                </c:pt>
                <c:pt idx="10">
                  <c:v>857.80114895390261</c:v>
                </c:pt>
                <c:pt idx="11">
                  <c:v>845.420235312464</c:v>
                </c:pt>
              </c:numCache>
            </c:numRef>
          </c:val>
          <c:smooth val="0"/>
          <c:extLst>
            <c:ext xmlns:c16="http://schemas.microsoft.com/office/drawing/2014/chart" uri="{C3380CC4-5D6E-409C-BE32-E72D297353CC}">
              <c16:uniqueId val="{00000003-F845-46F5-889D-1E201D1F67CB}"/>
            </c:ext>
          </c:extLst>
        </c:ser>
        <c:dLbls>
          <c:showLegendKey val="0"/>
          <c:showVal val="0"/>
          <c:showCatName val="0"/>
          <c:showSerName val="0"/>
          <c:showPercent val="0"/>
          <c:showBubbleSize val="0"/>
        </c:dLbls>
        <c:smooth val="0"/>
        <c:axId val="278194768"/>
        <c:axId val="275428992"/>
        <c:extLst>
          <c:ext xmlns:c15="http://schemas.microsoft.com/office/drawing/2012/chart" uri="{02D57815-91ED-43cb-92C2-25804820EDAC}">
            <c15:filteredLineSeries>
              <c15:ser>
                <c:idx val="3"/>
                <c:order val="0"/>
                <c:tx>
                  <c:strRef>
                    <c:extLst>
                      <c:ext uri="{02D57815-91ED-43cb-92C2-25804820EDAC}">
                        <c15:formulaRef>
                          <c15:sqref>'Global milk deliveries '!$O$9</c15:sqref>
                        </c15:formulaRef>
                      </c:ext>
                    </c:extLst>
                    <c:strCache>
                      <c:ptCount val="1"/>
                      <c:pt idx="0">
                        <c:v>2019</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'!$O$10:$O$21</c15:sqref>
                        </c15:formulaRef>
                      </c:ext>
                    </c:extLst>
                    <c:numCache>
                      <c:formatCode>0.0</c:formatCode>
                      <c:ptCount val="12"/>
                      <c:pt idx="0">
                        <c:v>795.77822823193787</c:v>
                      </c:pt>
                      <c:pt idx="1">
                        <c:v>794.99065154808193</c:v>
                      </c:pt>
                      <c:pt idx="2">
                        <c:v>800.60161992314886</c:v>
                      </c:pt>
                      <c:pt idx="3">
                        <c:v>812.53538543397917</c:v>
                      </c:pt>
                      <c:pt idx="4">
                        <c:v>798.65074875283358</c:v>
                      </c:pt>
                      <c:pt idx="5">
                        <c:v>762.99704992751629</c:v>
                      </c:pt>
                      <c:pt idx="6">
                        <c:v>743.71936259962808</c:v>
                      </c:pt>
                      <c:pt idx="7">
                        <c:v>769.86504712092176</c:v>
                      </c:pt>
                      <c:pt idx="8">
                        <c:v>810.16557394434074</c:v>
                      </c:pt>
                      <c:pt idx="9">
                        <c:v>819.59129197092045</c:v>
                      </c:pt>
                      <c:pt idx="10">
                        <c:v>809.20821684343491</c:v>
                      </c:pt>
                      <c:pt idx="11">
                        <c:v>803.65946996154366</c:v>
                      </c:pt>
                    </c:numCache>
                  </c:numRef>
                </c:val>
                <c:smooth val="0"/>
                <c:extLst>
                  <c:ext xmlns:c16="http://schemas.microsoft.com/office/drawing/2014/chart" uri="{C3380CC4-5D6E-409C-BE32-E72D297353CC}">
                    <c16:uniqueId val="{00000001-F845-46F5-889D-1E201D1F67CB}"/>
                  </c:ext>
                </c:extLst>
              </c15:ser>
            </c15:filteredLineSeries>
            <c15:filteredLineSeries>
              <c15:ser>
                <c:idx val="4"/>
                <c:order val="1"/>
                <c:tx>
                  <c:strRef>
                    <c:extLst xmlns:c15="http://schemas.microsoft.com/office/drawing/2012/chart">
                      <c:ext xmlns:c15="http://schemas.microsoft.com/office/drawing/2012/chart" uri="{02D57815-91ED-43cb-92C2-25804820EDAC}">
                        <c15:formulaRef>
                          <c15:sqref>'Global milk deliveries '!$P$9</c15:sqref>
                        </c15:formulaRef>
                      </c:ext>
                    </c:extLst>
                    <c:strCache>
                      <c:ptCount val="1"/>
                      <c:pt idx="0">
                        <c:v>2020*</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'!$P$10:$P$21</c15:sqref>
                        </c15:formulaRef>
                      </c:ext>
                    </c:extLst>
                    <c:numCache>
                      <c:formatCode>0.0</c:formatCode>
                      <c:ptCount val="12"/>
                      <c:pt idx="0">
                        <c:v>806.33610680288211</c:v>
                      </c:pt>
                      <c:pt idx="1">
                        <c:v>805.65058823028482</c:v>
                      </c:pt>
                      <c:pt idx="2">
                        <c:v>814.77015187020061</c:v>
                      </c:pt>
                      <c:pt idx="3">
                        <c:v>820.45637636023616</c:v>
                      </c:pt>
                      <c:pt idx="4">
                        <c:v>801.83992685374972</c:v>
                      </c:pt>
                      <c:pt idx="5">
                        <c:v>774.01359665676875</c:v>
                      </c:pt>
                      <c:pt idx="6">
                        <c:v>759.10659809720835</c:v>
                      </c:pt>
                      <c:pt idx="7">
                        <c:v>780.61256071497144</c:v>
                      </c:pt>
                      <c:pt idx="8">
                        <c:v>824.43513099325901</c:v>
                      </c:pt>
                      <c:pt idx="9">
                        <c:v>832.36923351227063</c:v>
                      </c:pt>
                      <c:pt idx="10">
                        <c:v>822.32092167589099</c:v>
                      </c:pt>
                      <c:pt idx="11">
                        <c:v>814.85783362031032</c:v>
                      </c:pt>
                    </c:numCache>
                  </c:numRef>
                </c:val>
                <c:smooth val="0"/>
                <c:extLst xmlns:c15="http://schemas.microsoft.com/office/drawing/2012/chart">
                  <c:ext xmlns:c16="http://schemas.microsoft.com/office/drawing/2014/chart" uri="{C3380CC4-5D6E-409C-BE32-E72D297353CC}">
                    <c16:uniqueId val="{00000002-F845-46F5-889D-1E201D1F67CB}"/>
                  </c:ext>
                </c:extLst>
              </c15:ser>
            </c15:filteredLineSeries>
            <c15:filteredLineSeries>
              <c15:ser>
                <c:idx val="0"/>
                <c:order val="2"/>
                <c:tx>
                  <c:strRef>
                    <c:extLst xmlns:c15="http://schemas.microsoft.com/office/drawing/2012/chart">
                      <c:ext xmlns:c15="http://schemas.microsoft.com/office/drawing/2012/chart" uri="{02D57815-91ED-43cb-92C2-25804820EDAC}">
                        <c15:formulaRef>
                          <c15:sqref>'Global milk deliveries '!$Q$9</c15:sqref>
                        </c15:formulaRef>
                      </c:ext>
                    </c:extLst>
                    <c:strCache>
                      <c:ptCount val="1"/>
                      <c:pt idx="0">
                        <c:v>2021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'!$Q$10:$Q$21</c15:sqref>
                        </c15:formulaRef>
                      </c:ext>
                    </c:extLst>
                    <c:numCache>
                      <c:formatCode>0.0</c:formatCode>
                      <c:ptCount val="12"/>
                      <c:pt idx="0">
                        <c:v>815.06379124447631</c:v>
                      </c:pt>
                      <c:pt idx="1">
                        <c:v>817.94307873513742</c:v>
                      </c:pt>
                      <c:pt idx="2">
                        <c:v>832.75771250812818</c:v>
                      </c:pt>
                      <c:pt idx="3">
                        <c:v>843.82944015187843</c:v>
                      </c:pt>
                      <c:pt idx="4">
                        <c:v>829.54264136365771</c:v>
                      </c:pt>
                      <c:pt idx="5">
                        <c:v>786.59298294254666</c:v>
                      </c:pt>
                      <c:pt idx="6">
                        <c:v>765.19480490346757</c:v>
                      </c:pt>
                      <c:pt idx="7">
                        <c:v>786.1574341247167</c:v>
                      </c:pt>
                      <c:pt idx="8">
                        <c:v>820.39289639524577</c:v>
                      </c:pt>
                      <c:pt idx="9">
                        <c:v>828.60724894060013</c:v>
                      </c:pt>
                      <c:pt idx="10">
                        <c:v>818.13754731605434</c:v>
                      </c:pt>
                      <c:pt idx="11">
                        <c:v>805.09810792043709</c:v>
                      </c:pt>
                    </c:numCache>
                  </c:numRef>
                </c:val>
                <c:smooth val="0"/>
                <c:extLst xmlns:c15="http://schemas.microsoft.com/office/drawing/2012/chart">
                  <c:ext xmlns:c16="http://schemas.microsoft.com/office/drawing/2014/chart" uri="{C3380CC4-5D6E-409C-BE32-E72D297353CC}">
                    <c16:uniqueId val="{00000000-A220-47AD-97D7-F41EFA3AA21F}"/>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'Global milk deliveries '!$R$9</c15:sqref>
                        </c15:formulaRef>
                      </c:ext>
                    </c:extLst>
                    <c:strCache>
                      <c:ptCount val="1"/>
                      <c:pt idx="0">
                        <c:v>2022</c:v>
                      </c:pt>
                    </c:strCache>
                  </c:strRef>
                </c:tx>
                <c:spPr>
                  <a:ln w="28575" cap="rnd">
                    <a:solidFill>
                      <a:srgbClr val="00ABE4"/>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'!$R$10:$R$21</c15:sqref>
                        </c15:formulaRef>
                      </c:ext>
                    </c:extLst>
                    <c:numCache>
                      <c:formatCode>0.0</c:formatCode>
                      <c:ptCount val="12"/>
                      <c:pt idx="0">
                        <c:v>801.96381186948679</c:v>
                      </c:pt>
                      <c:pt idx="1">
                        <c:v>810.56664647164769</c:v>
                      </c:pt>
                      <c:pt idx="2">
                        <c:v>824.49778768850229</c:v>
                      </c:pt>
                      <c:pt idx="3">
                        <c:v>830.65226107338606</c:v>
                      </c:pt>
                      <c:pt idx="4">
                        <c:v>817.05040546836199</c:v>
                      </c:pt>
                      <c:pt idx="5">
                        <c:v>781.50836580286705</c:v>
                      </c:pt>
                      <c:pt idx="6">
                        <c:v>764.42207825429819</c:v>
                      </c:pt>
                      <c:pt idx="7">
                        <c:v>785.40008733621926</c:v>
                      </c:pt>
                      <c:pt idx="8">
                        <c:v>822.57305109806327</c:v>
                      </c:pt>
                      <c:pt idx="9">
                        <c:v>832.57621181507147</c:v>
                      </c:pt>
                      <c:pt idx="10">
                        <c:v>823.12845821043186</c:v>
                      </c:pt>
                      <c:pt idx="11">
                        <c:v>807.83679902974495</c:v>
                      </c:pt>
                    </c:numCache>
                  </c:numRef>
                </c:val>
                <c:smooth val="0"/>
                <c:extLst xmlns:c15="http://schemas.microsoft.com/office/drawing/2012/chart">
                  <c:ext xmlns:c16="http://schemas.microsoft.com/office/drawing/2014/chart" uri="{C3380CC4-5D6E-409C-BE32-E72D297353CC}">
                    <c16:uniqueId val="{00000001-291F-4187-A057-01E68B73C705}"/>
                  </c:ext>
                </c:extLst>
              </c15:ser>
            </c15:filteredLineSeries>
          </c:ext>
        </c:extLst>
      </c:lineChart>
      <c:catAx>
        <c:axId val="27819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428992"/>
        <c:crosses val="autoZero"/>
        <c:auto val="1"/>
        <c:lblAlgn val="ctr"/>
        <c:lblOffset val="100"/>
        <c:noMultiLvlLbl val="0"/>
      </c:catAx>
      <c:valAx>
        <c:axId val="275428992"/>
        <c:scaling>
          <c:orientation val="minMax"/>
          <c:max val="900"/>
          <c:min val="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b="0"/>
                  <a:t>Million litres/day</a:t>
                </a:r>
              </a:p>
            </c:rich>
          </c:tx>
          <c:layout>
            <c:manualLayout>
              <c:xMode val="edge"/>
              <c:yMode val="edge"/>
              <c:x val="9.4907407407407406E-3"/>
              <c:y val="0.3222574074074073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8194768"/>
        <c:crosses val="autoZero"/>
        <c:crossBetween val="between"/>
        <c:majorUnit val="50"/>
        <c:minorUnit val="5"/>
      </c:valAx>
      <c:spPr>
        <a:noFill/>
        <a:ln>
          <a:noFill/>
        </a:ln>
        <a:effectLst/>
      </c:spPr>
    </c:plotArea>
    <c:legend>
      <c:legendPos val="t"/>
      <c:layout>
        <c:manualLayout>
          <c:xMode val="edge"/>
          <c:yMode val="edge"/>
          <c:x val="9.2855603668844711E-2"/>
          <c:y val="0.11599294912433354"/>
          <c:w val="0.72671719824535752"/>
          <c:h val="5.292144758982752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sz="1440" b="1"/>
              <a:t>Global milk deliveries and tracker</a:t>
            </a:r>
          </a:p>
          <a:p>
            <a:pPr>
              <a:defRPr sz="1440" b="1"/>
            </a:pPr>
            <a:r>
              <a:rPr lang="en-US" sz="1200" b="0"/>
              <a:t>(average monthly</a:t>
            </a:r>
            <a:r>
              <a:rPr lang="en-US" sz="1200" b="0" baseline="0"/>
              <a:t> production)</a:t>
            </a:r>
            <a:endParaRPr lang="en-US" sz="1200" b="0"/>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9799757557018883E-2"/>
          <c:y val="0.17524032434490855"/>
          <c:w val="0.88256146653464818"/>
          <c:h val="0.63018381217852093"/>
        </c:manualLayout>
      </c:layout>
      <c:lineChart>
        <c:grouping val="standard"/>
        <c:varyColors val="0"/>
        <c:ser>
          <c:idx val="3"/>
          <c:order val="3"/>
          <c:tx>
            <c:strRef>
              <c:f>'Global milk deliveries '!$S$9</c:f>
              <c:strCache>
                <c:ptCount val="1"/>
                <c:pt idx="0">
                  <c:v>2023</c:v>
                </c:pt>
              </c:strCache>
            </c:strRef>
          </c:tx>
          <c:spPr>
            <a:ln w="28575" cap="rnd">
              <a:solidFill>
                <a:schemeClr val="accent1"/>
              </a:solidFill>
              <a:round/>
            </a:ln>
            <a:effectLst/>
          </c:spPr>
          <c:marker>
            <c:symbol val="none"/>
          </c:marker>
          <c:cat>
            <c:strRef>
              <c:f>'Global milk deliveries '!$B$26:$B$37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'!$S$26:$S$37</c:f>
              <c:numCache>
                <c:formatCode>#,##0</c:formatCode>
                <c:ptCount val="12"/>
                <c:pt idx="0">
                  <c:v>25515.487908937597</c:v>
                </c:pt>
                <c:pt idx="1">
                  <c:v>23246.317530035205</c:v>
                </c:pt>
                <c:pt idx="2">
                  <c:v>26084.252590340453</c:v>
                </c:pt>
                <c:pt idx="3">
                  <c:v>25521.110958797886</c:v>
                </c:pt>
                <c:pt idx="4">
                  <c:v>25976.396694516472</c:v>
                </c:pt>
                <c:pt idx="5">
                  <c:v>23881.628595482878</c:v>
                </c:pt>
                <c:pt idx="6">
                  <c:v>24058.448305595768</c:v>
                </c:pt>
                <c:pt idx="7">
                  <c:v>24604.868395101181</c:v>
                </c:pt>
                <c:pt idx="8">
                  <c:v>24811.007718036974</c:v>
                </c:pt>
                <c:pt idx="9">
                  <c:v>25791.535177690275</c:v>
                </c:pt>
                <c:pt idx="10">
                  <c:v>24622.425963782036</c:v>
                </c:pt>
                <c:pt idx="11">
                  <c:v>25269.943339612597</c:v>
                </c:pt>
              </c:numCache>
            </c:numRef>
          </c:val>
          <c:smooth val="0"/>
          <c:extLst>
            <c:ext xmlns:c16="http://schemas.microsoft.com/office/drawing/2014/chart" uri="{C3380CC4-5D6E-409C-BE32-E72D297353CC}">
              <c16:uniqueId val="{00000000-65AA-4EDD-AD63-FAB62C1FC706}"/>
            </c:ext>
          </c:extLst>
        </c:ser>
        <c:ser>
          <c:idx val="5"/>
          <c:order val="4"/>
          <c:tx>
            <c:strRef>
              <c:f>'Global milk deliveries '!$T$25</c:f>
              <c:strCache>
                <c:ptCount val="1"/>
                <c:pt idx="0">
                  <c:v>2024*</c:v>
                </c:pt>
              </c:strCache>
            </c:strRef>
          </c:tx>
          <c:spPr>
            <a:ln w="28575" cap="rnd">
              <a:solidFill>
                <a:srgbClr val="276B27"/>
              </a:solidFill>
              <a:round/>
            </a:ln>
            <a:effectLst/>
          </c:spPr>
          <c:marker>
            <c:symbol val="none"/>
          </c:marker>
          <c:dPt>
            <c:idx val="0"/>
            <c:marker>
              <c:symbol val="none"/>
            </c:marker>
            <c:bubble3D val="0"/>
            <c:extLst>
              <c:ext xmlns:c16="http://schemas.microsoft.com/office/drawing/2014/chart" uri="{C3380CC4-5D6E-409C-BE32-E72D297353CC}">
                <c16:uniqueId val="{00000002-8837-400D-BBDF-228FFB63789D}"/>
              </c:ext>
            </c:extLst>
          </c:dPt>
          <c:val>
            <c:numRef>
              <c:f>'Global milk deliveries '!$T$26:$T$37</c:f>
              <c:numCache>
                <c:formatCode>#,##0</c:formatCode>
                <c:ptCount val="12"/>
                <c:pt idx="0">
                  <c:v>25301.977335010924</c:v>
                </c:pt>
                <c:pt idx="1">
                  <c:v>23516.911933474876</c:v>
                </c:pt>
                <c:pt idx="2">
                  <c:v>25966.220451456258</c:v>
                </c:pt>
                <c:pt idx="3">
                  <c:v>25361.575845804815</c:v>
                </c:pt>
                <c:pt idx="4">
                  <c:v>25836.787298676456</c:v>
                </c:pt>
                <c:pt idx="5">
                  <c:v>23799.226957273459</c:v>
                </c:pt>
                <c:pt idx="6">
                  <c:v>23946.536139568554</c:v>
                </c:pt>
                <c:pt idx="7">
                  <c:v>24632.618227220159</c:v>
                </c:pt>
                <c:pt idx="8">
                  <c:v>24962.519749423533</c:v>
                </c:pt>
                <c:pt idx="9">
                  <c:v>26050.311545927441</c:v>
                </c:pt>
                <c:pt idx="10">
                  <c:v>24929.350972259715</c:v>
                </c:pt>
                <c:pt idx="11">
                  <c:v>25274.910279531225</c:v>
                </c:pt>
              </c:numCache>
            </c:numRef>
          </c:val>
          <c:smooth val="0"/>
          <c:extLst>
            <c:ext xmlns:c16="http://schemas.microsoft.com/office/drawing/2014/chart" uri="{C3380CC4-5D6E-409C-BE32-E72D297353CC}">
              <c16:uniqueId val="{00000000-8837-400D-BBDF-228FFB63789D}"/>
            </c:ext>
          </c:extLst>
        </c:ser>
        <c:ser>
          <c:idx val="6"/>
          <c:order val="5"/>
          <c:tx>
            <c:strRef>
              <c:f>'Global milk deliveries '!$U$25</c:f>
              <c:strCache>
                <c:ptCount val="1"/>
                <c:pt idx="0">
                  <c:v>2025</c:v>
                </c:pt>
              </c:strCache>
            </c:strRef>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'!$U$26:$U$37</c:f>
              <c:numCache>
                <c:formatCode>#,##0</c:formatCode>
                <c:ptCount val="12"/>
                <c:pt idx="0">
                  <c:v>24945.074290725861</c:v>
                </c:pt>
                <c:pt idx="1">
                  <c:v>22725.236506604422</c:v>
                </c:pt>
                <c:pt idx="2">
                  <c:v>25735.998178989015</c:v>
                </c:pt>
                <c:pt idx="3">
                  <c:v>25395.088026202582</c:v>
                </c:pt>
                <c:pt idx="4">
                  <c:v>25838.95553328409</c:v>
                </c:pt>
                <c:pt idx="5">
                  <c:v>23843.88108826592</c:v>
                </c:pt>
                <c:pt idx="6">
                  <c:v>24052.37202230336</c:v>
                </c:pt>
                <c:pt idx="7">
                  <c:v>25063.628928149126</c:v>
                </c:pt>
                <c:pt idx="8">
                  <c:v>25640.805011184319</c:v>
                </c:pt>
                <c:pt idx="9">
                  <c:v>26803.748630544316</c:v>
                </c:pt>
                <c:pt idx="10">
                  <c:v>25697.602240167325</c:v>
                </c:pt>
                <c:pt idx="11">
                  <c:v>26209.78234898379</c:v>
                </c:pt>
              </c:numCache>
            </c:numRef>
          </c:val>
          <c:smooth val="0"/>
          <c:extLst>
            <c:ext xmlns:c16="http://schemas.microsoft.com/office/drawing/2014/chart" uri="{C3380CC4-5D6E-409C-BE32-E72D297353CC}">
              <c16:uniqueId val="{00000001-74E9-46EB-AF26-E47F093E49E6}"/>
            </c:ext>
          </c:extLst>
        </c:ser>
        <c:ser>
          <c:idx val="7"/>
          <c:order val="6"/>
          <c:tx>
            <c:v>2026</c:v>
          </c:tx>
          <c:spPr>
            <a:ln w="28575" cap="rnd">
              <a:solidFill>
                <a:srgbClr val="95C11F"/>
              </a:solidFill>
              <a:round/>
            </a:ln>
            <a:effectLst/>
          </c:spPr>
          <c:marker>
            <c:symbol val="diamond"/>
            <c:size val="10"/>
            <c:spPr>
              <a:solidFill>
                <a:srgbClr val="95C11F"/>
              </a:solidFill>
              <a:ln w="9525">
                <a:solidFill>
                  <a:srgbClr val="95C11F"/>
                </a:solidFill>
              </a:ln>
              <a:effectLst/>
            </c:spPr>
          </c:marker>
          <c:val>
            <c:numRef>
              <c:f>'Global milk deliveries '!$V$26:$V$37</c:f>
              <c:numCache>
                <c:formatCode>#,##0</c:formatCode>
                <c:ptCount val="12"/>
                <c:pt idx="0">
                  <c:v>26364.705439326252</c:v>
                </c:pt>
              </c:numCache>
            </c:numRef>
          </c:val>
          <c:smooth val="0"/>
          <c:extLst>
            <c:ext xmlns:c16="http://schemas.microsoft.com/office/drawing/2014/chart" uri="{C3380CC4-5D6E-409C-BE32-E72D297353CC}">
              <c16:uniqueId val="{00000001-4484-4C82-BAC9-D24A9CD9356F}"/>
            </c:ext>
          </c:extLst>
        </c:ser>
        <c:ser>
          <c:idx val="1"/>
          <c:order val="7"/>
          <c:tx>
            <c:v>2026 tracker</c:v>
          </c:tx>
          <c:spPr>
            <a:ln w="28575" cap="rnd">
              <a:solidFill>
                <a:schemeClr val="tx1">
                  <a:lumMod val="75000"/>
                </a:schemeClr>
              </a:solidFill>
              <a:prstDash val="sysDash"/>
              <a:round/>
            </a:ln>
            <a:effectLst/>
          </c:spPr>
          <c:marker>
            <c:symbol val="none"/>
          </c:marker>
          <c:val>
            <c:numRef>
              <c:f>'Global milk deliveries '!$AB$26:$AB$37</c:f>
              <c:numCache>
                <c:formatCode>#,##0</c:formatCode>
                <c:ptCount val="12"/>
                <c:pt idx="0">
                  <c:v>26364.705439326252</c:v>
                </c:pt>
                <c:pt idx="1">
                  <c:v>24121.249782590461</c:v>
                </c:pt>
                <c:pt idx="2">
                  <c:v>26710.128150647051</c:v>
                </c:pt>
                <c:pt idx="3">
                  <c:v>26167.731261778368</c:v>
                </c:pt>
                <c:pt idx="4">
                  <c:v>26628.76376643571</c:v>
                </c:pt>
                <c:pt idx="5">
                  <c:v>24543.995126180766</c:v>
                </c:pt>
                <c:pt idx="6">
                  <c:v>24735.39695986289</c:v>
                </c:pt>
                <c:pt idx="7">
                  <c:v>25463.884997439363</c:v>
                </c:pt>
                <c:pt idx="8">
                  <c:v>25779.449191165299</c:v>
                </c:pt>
                <c:pt idx="9">
                  <c:v>26902.326273566076</c:v>
                </c:pt>
                <c:pt idx="10">
                  <c:v>25734.034468617079</c:v>
                </c:pt>
                <c:pt idx="11">
                  <c:v>26208.027294686384</c:v>
                </c:pt>
              </c:numCache>
            </c:numRef>
          </c:val>
          <c:smooth val="0"/>
          <c:extLst>
            <c:ext xmlns:c16="http://schemas.microsoft.com/office/drawing/2014/chart" uri="{C3380CC4-5D6E-409C-BE32-E72D297353CC}">
              <c16:uniqueId val="{00000001-8837-400D-BBDF-228FFB63789D}"/>
            </c:ext>
          </c:extLst>
        </c:ser>
        <c:dLbls>
          <c:showLegendKey val="0"/>
          <c:showVal val="0"/>
          <c:showCatName val="0"/>
          <c:showSerName val="0"/>
          <c:showPercent val="0"/>
          <c:showBubbleSize val="0"/>
        </c:dLbls>
        <c:smooth val="0"/>
        <c:axId val="275758352"/>
        <c:axId val="275554080"/>
        <c:extLst>
          <c:ext xmlns:c15="http://schemas.microsoft.com/office/drawing/2012/chart" uri="{02D57815-91ED-43cb-92C2-25804820EDAC}">
            <c15:filteredLineSeries>
              <c15:ser>
                <c:idx val="4"/>
                <c:order val="0"/>
                <c:tx>
                  <c:strRef>
                    <c:extLst>
                      <c:ext uri="{02D57815-91ED-43cb-92C2-25804820EDAC}">
                        <c15:formulaRef>
                          <c15:sqref>'Global milk deliveries '!$P$9</c15:sqref>
                        </c15:formulaRef>
                      </c:ext>
                    </c:extLst>
                    <c:strCache>
                      <c:ptCount val="1"/>
                      <c:pt idx="0">
                        <c:v>2020*</c:v>
                      </c:pt>
                    </c:strCache>
                  </c:strRef>
                </c:tx>
                <c:spPr>
                  <a:ln w="28575" cap="rnd">
                    <a:solidFill>
                      <a:schemeClr val="accent1"/>
                    </a:solidFill>
                    <a:round/>
                  </a:ln>
                  <a:effectLst/>
                </c:spPr>
                <c:marker>
                  <c:symbol val="none"/>
                </c:marker>
                <c:cat>
                  <c:strRef>
                    <c:extLst>
                      <c:ex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'!$P$26:$P$37</c15:sqref>
                        </c15:formulaRef>
                      </c:ext>
                    </c:extLst>
                    <c:numCache>
                      <c:formatCode>#,##0</c:formatCode>
                      <c:ptCount val="12"/>
                      <c:pt idx="0">
                        <c:v>24996.419310889345</c:v>
                      </c:pt>
                      <c:pt idx="1">
                        <c:v>22558.216470447976</c:v>
                      </c:pt>
                      <c:pt idx="2">
                        <c:v>25257.874707976218</c:v>
                      </c:pt>
                      <c:pt idx="3">
                        <c:v>24613.691290807084</c:v>
                      </c:pt>
                      <c:pt idx="4">
                        <c:v>24857.03773246624</c:v>
                      </c:pt>
                      <c:pt idx="5">
                        <c:v>23220.407899703063</c:v>
                      </c:pt>
                      <c:pt idx="6">
                        <c:v>23532.304541013458</c:v>
                      </c:pt>
                      <c:pt idx="7">
                        <c:v>24198.989382164116</c:v>
                      </c:pt>
                      <c:pt idx="8">
                        <c:v>24733.05392979777</c:v>
                      </c:pt>
                      <c:pt idx="9">
                        <c:v>25803.446238880388</c:v>
                      </c:pt>
                      <c:pt idx="10">
                        <c:v>24669.627650276729</c:v>
                      </c:pt>
                      <c:pt idx="11">
                        <c:v>25260.59284222962</c:v>
                      </c:pt>
                    </c:numCache>
                  </c:numRef>
                </c:val>
                <c:smooth val="0"/>
                <c:extLst>
                  <c:ext xmlns:c16="http://schemas.microsoft.com/office/drawing/2014/chart" uri="{C3380CC4-5D6E-409C-BE32-E72D297353CC}">
                    <c16:uniqueId val="{00000002-86C4-49DD-92B8-DE2000982EF4}"/>
                  </c:ext>
                </c:extLst>
              </c15:ser>
            </c15:filteredLineSeries>
            <c15:filteredLineSeries>
              <c15:ser>
                <c:idx val="0"/>
                <c:order val="1"/>
                <c:tx>
                  <c:strRef>
                    <c:extLst xmlns:c15="http://schemas.microsoft.com/office/drawing/2012/chart">
                      <c:ext xmlns:c15="http://schemas.microsoft.com/office/drawing/2012/chart" uri="{02D57815-91ED-43cb-92C2-25804820EDAC}">
                        <c15:formulaRef>
                          <c15:sqref>'Global milk deliveries '!$Q$25</c15:sqref>
                        </c15:formulaRef>
                      </c:ext>
                    </c:extLst>
                    <c:strCache>
                      <c:ptCount val="1"/>
                      <c:pt idx="0">
                        <c:v>2021</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'!$Q$26:$Q$37</c15:sqref>
                        </c15:formulaRef>
                      </c:ext>
                    </c:extLst>
                    <c:numCache>
                      <c:formatCode>#,##0</c:formatCode>
                      <c:ptCount val="12"/>
                      <c:pt idx="0">
                        <c:v>25266.977528578765</c:v>
                      </c:pt>
                      <c:pt idx="1">
                        <c:v>22902.406204583847</c:v>
                      </c:pt>
                      <c:pt idx="2">
                        <c:v>25815.489087751972</c:v>
                      </c:pt>
                      <c:pt idx="3">
                        <c:v>25314.883204556354</c:v>
                      </c:pt>
                      <c:pt idx="4">
                        <c:v>25715.821882273391</c:v>
                      </c:pt>
                      <c:pt idx="5">
                        <c:v>23597.789488276401</c:v>
                      </c:pt>
                      <c:pt idx="6">
                        <c:v>23721.038952007493</c:v>
                      </c:pt>
                      <c:pt idx="7">
                        <c:v>24370.880457866217</c:v>
                      </c:pt>
                      <c:pt idx="8">
                        <c:v>24611.786891857373</c:v>
                      </c:pt>
                      <c:pt idx="9">
                        <c:v>25686.824717158604</c:v>
                      </c:pt>
                      <c:pt idx="10">
                        <c:v>24544.126419481629</c:v>
                      </c:pt>
                      <c:pt idx="11">
                        <c:v>24958.041345533551</c:v>
                      </c:pt>
                    </c:numCache>
                  </c:numRef>
                </c:val>
                <c:smooth val="0"/>
                <c:extLst xmlns:c15="http://schemas.microsoft.com/office/drawing/2012/chart">
                  <c:ext xmlns:c16="http://schemas.microsoft.com/office/drawing/2014/chart" uri="{C3380CC4-5D6E-409C-BE32-E72D297353CC}">
                    <c16:uniqueId val="{00000000-636E-4381-9477-CB32DD66BD1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'Global milk deliveries '!$R$25</c15:sqref>
                        </c15:formulaRef>
                      </c:ext>
                    </c:extLst>
                    <c:strCache>
                      <c:ptCount val="1"/>
                      <c:pt idx="0">
                        <c:v>2022</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'!$R$26:$R$37</c15:sqref>
                        </c15:formulaRef>
                      </c:ext>
                    </c:extLst>
                    <c:numCache>
                      <c:formatCode>#,##0</c:formatCode>
                      <c:ptCount val="12"/>
                      <c:pt idx="0">
                        <c:v>24860.878167954092</c:v>
                      </c:pt>
                      <c:pt idx="1">
                        <c:v>22695.866101206135</c:v>
                      </c:pt>
                      <c:pt idx="2">
                        <c:v>25559.431418343571</c:v>
                      </c:pt>
                      <c:pt idx="3">
                        <c:v>24919.567832201581</c:v>
                      </c:pt>
                      <c:pt idx="4">
                        <c:v>25328.562569519221</c:v>
                      </c:pt>
                      <c:pt idx="5">
                        <c:v>23445.250974086011</c:v>
                      </c:pt>
                      <c:pt idx="6">
                        <c:v>23697.084425883244</c:v>
                      </c:pt>
                      <c:pt idx="7">
                        <c:v>24347.402707422796</c:v>
                      </c:pt>
                      <c:pt idx="8">
                        <c:v>24677.191532941899</c:v>
                      </c:pt>
                      <c:pt idx="9">
                        <c:v>25809.862566267217</c:v>
                      </c:pt>
                      <c:pt idx="10">
                        <c:v>24693.853746312954</c:v>
                      </c:pt>
                      <c:pt idx="11">
                        <c:v>25042.940769922094</c:v>
                      </c:pt>
                    </c:numCache>
                  </c:numRef>
                </c:val>
                <c:smooth val="0"/>
                <c:extLst xmlns:c15="http://schemas.microsoft.com/office/drawing/2012/chart">
                  <c:ext xmlns:c16="http://schemas.microsoft.com/office/drawing/2014/chart" uri="{C3380CC4-5D6E-409C-BE32-E72D297353CC}">
                    <c16:uniqueId val="{00000001-F717-425F-9AB6-83491A55958D}"/>
                  </c:ext>
                </c:extLst>
              </c15:ser>
            </c15:filteredLineSeries>
          </c:ext>
        </c:extLst>
      </c:lineChart>
      <c:catAx>
        <c:axId val="2757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554080"/>
        <c:crosses val="autoZero"/>
        <c:auto val="0"/>
        <c:lblAlgn val="ctr"/>
        <c:lblOffset val="100"/>
        <c:noMultiLvlLbl val="0"/>
      </c:catAx>
      <c:valAx>
        <c:axId val="275554080"/>
        <c:scaling>
          <c:orientation val="minMax"/>
          <c:min val="2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5758352"/>
        <c:crosses val="autoZero"/>
        <c:crossBetween val="between"/>
        <c:majorUnit val="1000"/>
        <c:dispUnits>
          <c:builtInUnit val="thousands"/>
          <c:dispUnitsLbl>
            <c:layout>
              <c:manualLayout>
                <c:xMode val="edge"/>
                <c:yMode val="edge"/>
                <c:x val="1.3624537037037037E-2"/>
                <c:y val="0.38113819444444441"/>
              </c:manualLayout>
            </c:layout>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GB" b="0"/>
                    <a:t>Billion litres</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dispUnitsLbl>
        </c:dispUnits>
      </c:valAx>
      <c:spPr>
        <a:noFill/>
        <a:ln>
          <a:noFill/>
        </a:ln>
        <a:effectLst/>
      </c:spPr>
    </c:plotArea>
    <c:legend>
      <c:legendPos val="t"/>
      <c:layout>
        <c:manualLayout>
          <c:xMode val="edge"/>
          <c:yMode val="edge"/>
          <c:x val="0.12516125394334274"/>
          <c:y val="0.11914971948972623"/>
          <c:w val="0.78332740353477937"/>
          <c:h val="5.431092256372242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9525</xdr:rowOff>
    </xdr:from>
    <xdr:ext cx="19876558" cy="374093"/>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9525"/>
          <a:ext cx="19876558" cy="374093"/>
        </a:xfrm>
        <a:prstGeom prst="rect">
          <a:avLst/>
        </a:prstGeom>
      </xdr:spPr>
    </xdr:pic>
    <xdr:clientData/>
  </xdr:oneCellAnchor>
  <xdr:oneCellAnchor>
    <xdr:from>
      <xdr:col>0</xdr:col>
      <xdr:colOff>0</xdr:colOff>
      <xdr:row>0</xdr:row>
      <xdr:rowOff>1</xdr:rowOff>
    </xdr:from>
    <xdr:ext cx="552450" cy="377406"/>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1"/>
          <a:ext cx="552450" cy="37740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22</xdr:col>
      <xdr:colOff>561974</xdr:colOff>
      <xdr:row>1</xdr:row>
      <xdr:rowOff>183593</xdr:rowOff>
    </xdr:to>
    <xdr:pic>
      <xdr:nvPicPr>
        <xdr:cNvPr id="3" name="Gradientbar">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0"/>
          <a:ext cx="15201899" cy="374093"/>
        </a:xfrm>
        <a:prstGeom prst="rect">
          <a:avLst/>
        </a:prstGeom>
      </xdr:spPr>
    </xdr:pic>
    <xdr:clientData/>
  </xdr:twoCellAnchor>
  <xdr:twoCellAnchor editAs="oneCell">
    <xdr:from>
      <xdr:col>0</xdr:col>
      <xdr:colOff>0</xdr:colOff>
      <xdr:row>0</xdr:row>
      <xdr:rowOff>9525</xdr:rowOff>
    </xdr:from>
    <xdr:to>
      <xdr:col>0</xdr:col>
      <xdr:colOff>508000</xdr:colOff>
      <xdr:row>1</xdr:row>
      <xdr:rowOff>166064</xdr:rowOff>
    </xdr:to>
    <xdr:pic>
      <xdr:nvPicPr>
        <xdr:cNvPr id="4" name="Logo">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9525"/>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20638</xdr:colOff>
      <xdr:row>0</xdr:row>
      <xdr:rowOff>0</xdr:rowOff>
    </xdr:from>
    <xdr:to>
      <xdr:col>9</xdr:col>
      <xdr:colOff>328438</xdr:colOff>
      <xdr:row>23</xdr:row>
      <xdr:rowOff>163925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654915</xdr:colOff>
      <xdr:row>0</xdr:row>
      <xdr:rowOff>38099</xdr:rowOff>
    </xdr:from>
    <xdr:to>
      <xdr:col>19</xdr:col>
      <xdr:colOff>355311</xdr:colOff>
      <xdr:row>24</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0.8379</cdr:x>
      <cdr:y>0.01337</cdr:y>
    </cdr:from>
    <cdr:to>
      <cdr:x>0.99663</cdr:x>
      <cdr:y>0.12139</cdr:y>
    </cdr:to>
    <cdr:pic>
      <cdr:nvPicPr>
        <cdr:cNvPr id="4" name="chart">
          <a:extLst xmlns:a="http://schemas.openxmlformats.org/drawingml/2006/main">
            <a:ext uri="{FF2B5EF4-FFF2-40B4-BE49-F238E27FC236}">
              <a16:creationId xmlns:a16="http://schemas.microsoft.com/office/drawing/2014/main" id="{AECC2478-DA05-4EDF-8A87-D509B67C6FF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59318" y="56445"/>
          <a:ext cx="996316" cy="455938"/>
        </a:xfrm>
        <a:prstGeom xmlns:a="http://schemas.openxmlformats.org/drawingml/2006/main" prst="rect">
          <a:avLst/>
        </a:prstGeom>
      </cdr:spPr>
    </cdr:pic>
  </cdr:relSizeAnchor>
  <cdr:relSizeAnchor xmlns:cdr="http://schemas.openxmlformats.org/drawingml/2006/chartDrawing">
    <cdr:from>
      <cdr:x>0.00147</cdr:x>
      <cdr:y>0.89812</cdr:y>
    </cdr:from>
    <cdr:to>
      <cdr:x>0.9803</cdr:x>
      <cdr:y>1</cdr:y>
    </cdr:to>
    <cdr:sp macro="" textlink="">
      <cdr:nvSpPr>
        <cdr:cNvPr id="3" name="TextBox 6"/>
        <cdr:cNvSpPr txBox="1"/>
      </cdr:nvSpPr>
      <cdr:spPr>
        <a:xfrm xmlns:a="http://schemas.openxmlformats.org/drawingml/2006/main">
          <a:off x="9525" y="3879868"/>
          <a:ext cx="6342818" cy="4401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 </a:t>
          </a:r>
        </a:p>
        <a:p xmlns:a="http://schemas.openxmlformats.org/drawingml/2006/main">
          <a:r>
            <a:rPr lang="en-GB" sz="1100" baseline="0">
              <a:solidFill>
                <a:schemeClr val="dk1"/>
              </a:solidFill>
              <a:effectLst/>
              <a:latin typeface="Arial" panose="020B0604020202020204" pitchFamily="34" charset="0"/>
              <a:ea typeface="+mn-ea"/>
              <a:cs typeface="Arial" panose="020B0604020202020204" pitchFamily="34" charset="0"/>
            </a:rPr>
            <a:t>*Adjusted for a leap year</a:t>
          </a: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0.8534</cdr:x>
      <cdr:y>0</cdr:y>
    </cdr:from>
    <cdr:to>
      <cdr:x>0.9961</cdr:x>
      <cdr:y>0.11465</cdr:y>
    </cdr:to>
    <cdr:pic>
      <cdr:nvPicPr>
        <cdr:cNvPr id="3" name="chart">
          <a:extLst xmlns:a="http://schemas.openxmlformats.org/drawingml/2006/main">
            <a:ext uri="{FF2B5EF4-FFF2-40B4-BE49-F238E27FC236}">
              <a16:creationId xmlns:a16="http://schemas.microsoft.com/office/drawing/2014/main" id="{495C948A-841B-4092-BE1A-00A4869F424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530057" y="0"/>
          <a:ext cx="924670" cy="495300"/>
        </a:xfrm>
        <a:prstGeom xmlns:a="http://schemas.openxmlformats.org/drawingml/2006/main" prst="rect">
          <a:avLst/>
        </a:prstGeom>
      </cdr:spPr>
    </cdr:pic>
  </cdr:relSizeAnchor>
  <cdr:relSizeAnchor xmlns:cdr="http://schemas.openxmlformats.org/drawingml/2006/chartDrawing">
    <cdr:from>
      <cdr:x>0</cdr:x>
      <cdr:y>0.9084</cdr:y>
    </cdr:from>
    <cdr:to>
      <cdr:x>0.97883</cdr:x>
      <cdr:y>1</cdr:y>
    </cdr:to>
    <cdr:sp macro="" textlink="">
      <cdr:nvSpPr>
        <cdr:cNvPr id="4" name="TextBox 6"/>
        <cdr:cNvSpPr txBox="1"/>
      </cdr:nvSpPr>
      <cdr:spPr>
        <a:xfrm xmlns:a="http://schemas.openxmlformats.org/drawingml/2006/main">
          <a:off x="0" y="3924301"/>
          <a:ext cx="6342818" cy="395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*Adjusted for a leap year</a:t>
          </a:r>
          <a:endParaRPr lang="en-GB">
            <a:effectLst/>
          </a:endParaRPr>
        </a:p>
        <a:p xmlns:a="http://schemas.openxmlformats.org/drawingml/2006/main">
          <a:endParaRPr lang="en-GB" sz="110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Global%20milk%20deliveries%20and%20tracker-%20Master%20sheet%20(Not%20for%20website).xlsx" TargetMode="External"/><Relationship Id="rId1" Type="http://schemas.openxmlformats.org/officeDocument/2006/relationships/externalLinkPath" Target="workings/Global%20milk%20deliveries%20and%20tracker-%20Master%20sheet%20(Not%20for%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deliveries-data for web"/>
      <sheetName val="Monthly deliveries-data for web"/>
      <sheetName val="World tracker workings"/>
      <sheetName val="Argentina"/>
      <sheetName val="Australia"/>
      <sheetName val="EU-27"/>
      <sheetName val="UK"/>
      <sheetName val="United States"/>
      <sheetName val="New Zealand"/>
      <sheetName val="Mar 2021 forecasts"/>
    </sheetNames>
    <sheetDataSet>
      <sheetData sheetId="0" refreshError="1"/>
      <sheetData sheetId="1" refreshError="1"/>
      <sheetData sheetId="2" refreshError="1"/>
      <sheetData sheetId="3">
        <row r="18">
          <cell r="AB18">
            <v>881.20749477461379</v>
          </cell>
          <cell r="AC18">
            <v>902.31468749229089</v>
          </cell>
          <cell r="AD18">
            <v>844.46212409858515</v>
          </cell>
          <cell r="AE18">
            <v>921.7477458256003</v>
          </cell>
          <cell r="AF18">
            <v>1015.2</v>
          </cell>
          <cell r="AG18">
            <v>849.8</v>
          </cell>
          <cell r="AH18">
            <v>957.3</v>
          </cell>
          <cell r="AI18">
            <v>973.79013632348392</v>
          </cell>
          <cell r="AJ18">
            <v>905.82853245908507</v>
          </cell>
          <cell r="AK18">
            <v>811.98887649631718</v>
          </cell>
          <cell r="AL18">
            <v>884.62691814202128</v>
          </cell>
          <cell r="AM18">
            <v>819.9</v>
          </cell>
          <cell r="AN18">
            <v>864.87561474082577</v>
          </cell>
          <cell r="AO18">
            <v>931.34263347781075</v>
          </cell>
          <cell r="AP18">
            <v>922.79606746666479</v>
          </cell>
          <cell r="AQ18">
            <v>954.99660012424931</v>
          </cell>
          <cell r="AR18">
            <v>834.31595347365749</v>
          </cell>
        </row>
        <row r="19">
          <cell r="AB19">
            <v>743.10577112409737</v>
          </cell>
          <cell r="AC19">
            <v>740.0523448965921</v>
          </cell>
          <cell r="AD19">
            <v>707.4055267188885</v>
          </cell>
          <cell r="AE19">
            <v>810.90539826786119</v>
          </cell>
          <cell r="AF19">
            <v>838.2620689655173</v>
          </cell>
          <cell r="AG19">
            <v>760.1</v>
          </cell>
          <cell r="AH19">
            <v>877.8</v>
          </cell>
          <cell r="AI19">
            <v>746.72200440490212</v>
          </cell>
          <cell r="AJ19">
            <v>751.01641439897662</v>
          </cell>
          <cell r="AK19">
            <v>681.55738577130273</v>
          </cell>
          <cell r="AL19">
            <v>741.30308808159123</v>
          </cell>
          <cell r="AM19">
            <v>668.3</v>
          </cell>
          <cell r="AN19">
            <v>744.5923461543324</v>
          </cell>
          <cell r="AO19">
            <v>787.60326176063938</v>
          </cell>
          <cell r="AP19">
            <v>815.85451077095513</v>
          </cell>
          <cell r="AQ19">
            <v>805.21184744095876</v>
          </cell>
          <cell r="AR19">
            <v>662.13983282758625</v>
          </cell>
        </row>
        <row r="20">
          <cell r="AB20">
            <v>744.90326971220929</v>
          </cell>
          <cell r="AC20">
            <v>799.84413400128005</v>
          </cell>
          <cell r="AD20">
            <v>756.55836142313854</v>
          </cell>
          <cell r="AE20">
            <v>845.8404710854893</v>
          </cell>
          <cell r="AF20">
            <v>897.5</v>
          </cell>
          <cell r="AG20">
            <v>858.2</v>
          </cell>
          <cell r="AH20">
            <v>826.7</v>
          </cell>
          <cell r="AI20">
            <v>863.9697897568816</v>
          </cell>
          <cell r="AJ20">
            <v>813.35177376910701</v>
          </cell>
          <cell r="AK20">
            <v>731.66221149187754</v>
          </cell>
          <cell r="AL20">
            <v>809.86212386120633</v>
          </cell>
          <cell r="AM20">
            <v>745.5</v>
          </cell>
          <cell r="AN20">
            <v>793.66984819439301</v>
          </cell>
          <cell r="AO20">
            <v>828.32366281380234</v>
          </cell>
          <cell r="AP20">
            <v>848.94792292527404</v>
          </cell>
          <cell r="AQ20">
            <v>822.33563195882698</v>
          </cell>
          <cell r="AR20">
            <v>704.30779900000005</v>
          </cell>
        </row>
        <row r="21">
          <cell r="AB21">
            <v>706.77220590114985</v>
          </cell>
          <cell r="AC21">
            <v>746.19200459061369</v>
          </cell>
          <cell r="AD21">
            <v>721.70841233093995</v>
          </cell>
          <cell r="AE21">
            <v>803.66680842187566</v>
          </cell>
          <cell r="AF21">
            <v>839.1</v>
          </cell>
          <cell r="AG21">
            <v>823.2</v>
          </cell>
          <cell r="AH21">
            <v>797.8</v>
          </cell>
          <cell r="AI21">
            <v>879.36105084103986</v>
          </cell>
          <cell r="AJ21">
            <v>696.74703382737755</v>
          </cell>
          <cell r="AK21">
            <v>710.91506057351148</v>
          </cell>
          <cell r="AL21">
            <v>775.70350741690379</v>
          </cell>
          <cell r="AM21">
            <v>736.9</v>
          </cell>
          <cell r="AN21">
            <v>793.59683418365523</v>
          </cell>
          <cell r="AO21">
            <v>821.17372</v>
          </cell>
          <cell r="AP21">
            <v>837.38449990583501</v>
          </cell>
          <cell r="AQ21">
            <v>852.72197686359311</v>
          </cell>
          <cell r="AR21">
            <v>714.27084500000001</v>
          </cell>
        </row>
        <row r="22">
          <cell r="AB22">
            <v>768.99655963620592</v>
          </cell>
          <cell r="AC22">
            <v>777.28176897496587</v>
          </cell>
          <cell r="AD22">
            <v>775.40876234932205</v>
          </cell>
          <cell r="AE22">
            <v>881.32967942712389</v>
          </cell>
          <cell r="AF22">
            <v>920.5</v>
          </cell>
          <cell r="AG22">
            <v>933.8</v>
          </cell>
          <cell r="AH22">
            <v>900.7</v>
          </cell>
          <cell r="AI22">
            <v>949.40321824260104</v>
          </cell>
          <cell r="AJ22">
            <v>740.65727679334475</v>
          </cell>
          <cell r="AK22">
            <v>782.04042521641952</v>
          </cell>
          <cell r="AL22">
            <v>798.19958201925988</v>
          </cell>
          <cell r="AM22">
            <v>784.9</v>
          </cell>
          <cell r="AN22">
            <v>870.51610688506628</v>
          </cell>
          <cell r="AO22">
            <v>900.21173115402667</v>
          </cell>
          <cell r="AP22">
            <v>903.9173197845123</v>
          </cell>
          <cell r="AQ22">
            <v>882.28767110143883</v>
          </cell>
          <cell r="AR22">
            <v>787.13741190092321</v>
          </cell>
        </row>
        <row r="23">
          <cell r="AB23">
            <v>719.20135957827551</v>
          </cell>
          <cell r="AC23">
            <v>758.26301398630187</v>
          </cell>
          <cell r="AD23">
            <v>796.35137024521146</v>
          </cell>
          <cell r="AE23">
            <v>881.26885124241892</v>
          </cell>
          <cell r="AF23">
            <v>893.6</v>
          </cell>
          <cell r="AG23">
            <v>893.5</v>
          </cell>
          <cell r="AH23">
            <v>865.4</v>
          </cell>
          <cell r="AI23">
            <v>986.14223052906129</v>
          </cell>
          <cell r="AJ23">
            <v>775.19692886902442</v>
          </cell>
          <cell r="AK23">
            <v>795.64695192034264</v>
          </cell>
          <cell r="AL23">
            <v>833.67134054216501</v>
          </cell>
          <cell r="AM23">
            <v>807.91592064604265</v>
          </cell>
          <cell r="AN23">
            <v>893.8825852456788</v>
          </cell>
          <cell r="AO23">
            <v>920.71312599999999</v>
          </cell>
          <cell r="AP23">
            <v>914.18313985132443</v>
          </cell>
          <cell r="AQ23">
            <v>906.28333199999997</v>
          </cell>
          <cell r="AR23">
            <v>841.53949299999999</v>
          </cell>
        </row>
        <row r="24">
          <cell r="AB24">
            <v>794.5409985437002</v>
          </cell>
          <cell r="AC24">
            <v>781.77770425063613</v>
          </cell>
          <cell r="AD24">
            <v>866.2506759812818</v>
          </cell>
          <cell r="AE24">
            <v>908.22299985669622</v>
          </cell>
          <cell r="AF24">
            <v>928.1</v>
          </cell>
          <cell r="AG24">
            <v>942.8</v>
          </cell>
          <cell r="AH24">
            <v>886</v>
          </cell>
          <cell r="AI24">
            <v>1049.7610967197841</v>
          </cell>
          <cell r="AJ24">
            <v>840.87137301154303</v>
          </cell>
          <cell r="AK24">
            <v>861.42034438680696</v>
          </cell>
          <cell r="AL24">
            <v>897</v>
          </cell>
          <cell r="AM24">
            <v>897.36647576994596</v>
          </cell>
          <cell r="AN24">
            <v>965.40131564506157</v>
          </cell>
          <cell r="AO24">
            <v>999.25784363658761</v>
          </cell>
          <cell r="AP24">
            <v>989.39382650891253</v>
          </cell>
          <cell r="AQ24">
            <v>987.80988100000002</v>
          </cell>
          <cell r="AR24">
            <v>940.74686699999995</v>
          </cell>
        </row>
        <row r="25">
          <cell r="AB25">
            <v>882.39799367754358</v>
          </cell>
          <cell r="AC25">
            <v>832.00103475147978</v>
          </cell>
          <cell r="AD25">
            <v>912.09053517386872</v>
          </cell>
          <cell r="AE25">
            <v>990.80282184880525</v>
          </cell>
          <cell r="AF25">
            <v>951.6</v>
          </cell>
          <cell r="AG25">
            <v>955.8</v>
          </cell>
          <cell r="AH25">
            <v>943.6</v>
          </cell>
          <cell r="AI25">
            <v>1093.0513023879746</v>
          </cell>
          <cell r="AJ25">
            <v>936.36971622474402</v>
          </cell>
          <cell r="AK25">
            <v>911.06693689061683</v>
          </cell>
          <cell r="AL25">
            <v>947.5</v>
          </cell>
          <cell r="AM25">
            <v>967.05183259332784</v>
          </cell>
          <cell r="AN25">
            <v>1015.8516984409009</v>
          </cell>
          <cell r="AO25">
            <v>1055.0738320763428</v>
          </cell>
          <cell r="AP25">
            <v>1061.7972100777479</v>
          </cell>
          <cell r="AQ25">
            <v>1057.997023272831</v>
          </cell>
          <cell r="AR25">
            <v>992.79956100000004</v>
          </cell>
        </row>
        <row r="26">
          <cell r="AB26">
            <v>899.10664289965052</v>
          </cell>
          <cell r="AC26">
            <v>880.12368083540002</v>
          </cell>
          <cell r="AD26">
            <v>933.61678827565049</v>
          </cell>
          <cell r="AE26">
            <v>1030.0521172517495</v>
          </cell>
          <cell r="AF26">
            <v>1012.9</v>
          </cell>
          <cell r="AG26">
            <v>931</v>
          </cell>
          <cell r="AH26">
            <v>968.3</v>
          </cell>
          <cell r="AI26">
            <v>1148.9362733844948</v>
          </cell>
          <cell r="AJ26">
            <v>976.49204341799441</v>
          </cell>
          <cell r="AK26">
            <v>938.86429552372419</v>
          </cell>
          <cell r="AL26">
            <v>974.1</v>
          </cell>
          <cell r="AM26">
            <v>986.53278723073583</v>
          </cell>
          <cell r="AN26">
            <v>1022.3012993385237</v>
          </cell>
          <cell r="AO26">
            <v>1069.3952866315219</v>
          </cell>
          <cell r="AP26">
            <v>1073.0982083719618</v>
          </cell>
          <cell r="AQ26">
            <v>1034.269851</v>
          </cell>
          <cell r="AR26">
            <v>1014.95151</v>
          </cell>
        </row>
        <row r="27">
          <cell r="AB27">
            <v>981.90040753747314</v>
          </cell>
          <cell r="AC27">
            <v>953.38371418631186</v>
          </cell>
          <cell r="AD27">
            <v>1019.5490574905874</v>
          </cell>
          <cell r="AE27">
            <v>1073.4293726194469</v>
          </cell>
          <cell r="AF27">
            <v>1075.3</v>
          </cell>
          <cell r="AG27">
            <v>1082.3</v>
          </cell>
          <cell r="AH27">
            <v>1039</v>
          </cell>
          <cell r="AI27">
            <v>1193.0071805524919</v>
          </cell>
          <cell r="AJ27">
            <v>1002.7932987553244</v>
          </cell>
          <cell r="AK27">
            <v>990.97534608128046</v>
          </cell>
          <cell r="AL27">
            <v>1011.4</v>
          </cell>
          <cell r="AM27">
            <v>1020.6612792094955</v>
          </cell>
          <cell r="AN27">
            <v>1079.2406235194237</v>
          </cell>
          <cell r="AO27">
            <v>1116.356738</v>
          </cell>
          <cell r="AP27">
            <v>1114.1505089099103</v>
          </cell>
          <cell r="AQ27">
            <v>1066.4538274426991</v>
          </cell>
          <cell r="AR27">
            <v>1062.1447109999999</v>
          </cell>
        </row>
        <row r="28">
          <cell r="AB28">
            <v>939.56197938781645</v>
          </cell>
          <cell r="AC28">
            <v>930.70074078409618</v>
          </cell>
          <cell r="AD28">
            <v>987.34682893124477</v>
          </cell>
          <cell r="AE28">
            <v>1029.1948949415535</v>
          </cell>
          <cell r="AF28">
            <v>982.5</v>
          </cell>
          <cell r="AG28">
            <v>988.4</v>
          </cell>
          <cell r="AH28">
            <v>946.2</v>
          </cell>
          <cell r="AI28">
            <v>1111.5235298538996</v>
          </cell>
          <cell r="AJ28">
            <v>917.25944499524951</v>
          </cell>
          <cell r="AK28">
            <v>951.49471414387449</v>
          </cell>
          <cell r="AL28">
            <v>942.6</v>
          </cell>
          <cell r="AM28">
            <v>961.3515208455176</v>
          </cell>
          <cell r="AN28">
            <v>1030.4165375386092</v>
          </cell>
          <cell r="AO28">
            <v>1077.0217453240068</v>
          </cell>
          <cell r="AP28">
            <v>1045.6709512080477</v>
          </cell>
          <cell r="AQ28">
            <v>1004.076114</v>
          </cell>
          <cell r="AR28">
            <v>1018.817998</v>
          </cell>
        </row>
        <row r="29">
          <cell r="AB29">
            <v>921.77414187201612</v>
          </cell>
          <cell r="AC29">
            <v>952.66334540304683</v>
          </cell>
          <cell r="AD29">
            <v>986.76954287151761</v>
          </cell>
          <cell r="AE29">
            <v>1029.7993881418456</v>
          </cell>
          <cell r="AF29">
            <v>954.5</v>
          </cell>
          <cell r="AG29">
            <v>952.2</v>
          </cell>
          <cell r="AH29">
            <v>1001.1</v>
          </cell>
          <cell r="AI29">
            <v>1065.2304595363987</v>
          </cell>
          <cell r="AJ29">
            <v>908.79559944927291</v>
          </cell>
          <cell r="AK29">
            <v>929.84505385764248</v>
          </cell>
          <cell r="AL29">
            <v>910.6</v>
          </cell>
          <cell r="AM29">
            <v>943.59194570602222</v>
          </cell>
          <cell r="AN29">
            <v>1012.250191799375</v>
          </cell>
          <cell r="AO29">
            <v>1046.8323780256612</v>
          </cell>
          <cell r="AP29">
            <v>1030.2248364729714</v>
          </cell>
          <cell r="AQ29">
            <v>951.1919811026338</v>
          </cell>
          <cell r="AR29">
            <v>993.50950399999999</v>
          </cell>
        </row>
      </sheetData>
      <sheetData sheetId="4">
        <row r="19">
          <cell r="D19">
            <v>810.53428407999991</v>
          </cell>
          <cell r="E19">
            <v>867.01683305999995</v>
          </cell>
          <cell r="F19">
            <v>787.83484387028568</v>
          </cell>
          <cell r="G19">
            <v>783.78830428508616</v>
          </cell>
          <cell r="H19">
            <v>824.83136617425316</v>
          </cell>
          <cell r="I19">
            <v>781.32860504999996</v>
          </cell>
          <cell r="J19">
            <v>805.38501303999999</v>
          </cell>
          <cell r="K19">
            <v>832.58651707000013</v>
          </cell>
          <cell r="L19">
            <v>812.65339504189649</v>
          </cell>
          <cell r="M19">
            <v>763.81860888111828</v>
          </cell>
          <cell r="N19">
            <v>797.22297448033282</v>
          </cell>
          <cell r="O19">
            <v>727.89571451160873</v>
          </cell>
          <cell r="P19">
            <v>737.6434000773271</v>
          </cell>
          <cell r="Q19">
            <v>761.66465085698849</v>
          </cell>
          <cell r="R19">
            <v>720.37254683240076</v>
          </cell>
          <cell r="S19">
            <v>691.38699999999994</v>
          </cell>
          <cell r="T19">
            <v>727.51555547405701</v>
          </cell>
        </row>
        <row r="20">
          <cell r="D20">
            <v>648.51029607724126</v>
          </cell>
          <cell r="E20">
            <v>645.68056404999993</v>
          </cell>
          <cell r="F20">
            <v>621.44740467400004</v>
          </cell>
          <cell r="G20">
            <v>631.90039206999995</v>
          </cell>
          <cell r="H20">
            <v>654.15327504413801</v>
          </cell>
          <cell r="I20">
            <v>615.96032203999994</v>
          </cell>
          <cell r="J20">
            <v>625.10839403000011</v>
          </cell>
          <cell r="K20">
            <v>683.29208007000011</v>
          </cell>
          <cell r="L20">
            <v>661.6485112297263</v>
          </cell>
          <cell r="M20">
            <v>615.43202580731406</v>
          </cell>
          <cell r="N20">
            <v>636.98015910515267</v>
          </cell>
          <cell r="O20">
            <v>572.25095470820611</v>
          </cell>
          <cell r="P20">
            <v>599.57814633339763</v>
          </cell>
          <cell r="Q20">
            <v>617.69122661722588</v>
          </cell>
          <cell r="R20">
            <v>585.62917125052354</v>
          </cell>
          <cell r="S20">
            <v>553.4678907630514</v>
          </cell>
          <cell r="T20">
            <v>580.70078715145587</v>
          </cell>
        </row>
        <row r="21">
          <cell r="D21">
            <v>636.18188337999993</v>
          </cell>
          <cell r="E21">
            <v>640.15448403999994</v>
          </cell>
          <cell r="F21">
            <v>638.09441325</v>
          </cell>
          <cell r="G21">
            <v>646.92316706999998</v>
          </cell>
          <cell r="H21">
            <v>666.02927407999994</v>
          </cell>
          <cell r="I21">
            <v>619.27041804999999</v>
          </cell>
          <cell r="J21">
            <v>642.43199404000052</v>
          </cell>
          <cell r="K21">
            <v>691.54545606000011</v>
          </cell>
          <cell r="L21">
            <v>672.61908370359322</v>
          </cell>
          <cell r="M21">
            <v>637.37221471327041</v>
          </cell>
          <cell r="N21">
            <v>653.33181733272329</v>
          </cell>
          <cell r="O21">
            <v>600.81768507670438</v>
          </cell>
          <cell r="P21">
            <v>639.99769205222344</v>
          </cell>
          <cell r="Q21">
            <v>628.43393809978375</v>
          </cell>
          <cell r="R21">
            <v>601.05681010692854</v>
          </cell>
          <cell r="S21">
            <v>580.32576596072533</v>
          </cell>
          <cell r="T21">
            <v>596.11808024025765</v>
          </cell>
        </row>
        <row r="22">
          <cell r="D22">
            <v>579.80825251430258</v>
          </cell>
          <cell r="E22">
            <v>593.07272537337462</v>
          </cell>
          <cell r="F22">
            <v>608.98398823399998</v>
          </cell>
          <cell r="G22">
            <v>613.40009707999991</v>
          </cell>
          <cell r="H22">
            <v>661.17583803000002</v>
          </cell>
          <cell r="I22">
            <v>598.73044404999996</v>
          </cell>
          <cell r="J22">
            <v>631.1454230500002</v>
          </cell>
          <cell r="K22">
            <v>667.13045202000001</v>
          </cell>
          <cell r="L22">
            <v>662.67106804818764</v>
          </cell>
          <cell r="M22">
            <v>622.81683618419743</v>
          </cell>
          <cell r="N22">
            <v>653.83202662713052</v>
          </cell>
          <cell r="O22">
            <v>581.34116982313719</v>
          </cell>
          <cell r="P22">
            <v>623.55110972810189</v>
          </cell>
          <cell r="Q22">
            <v>624.39255783024021</v>
          </cell>
          <cell r="R22">
            <v>588.06136405409552</v>
          </cell>
          <cell r="S22">
            <v>577.15302675160285</v>
          </cell>
          <cell r="T22">
            <v>591.83592884972995</v>
          </cell>
        </row>
        <row r="23">
          <cell r="D23">
            <v>610.22066323265574</v>
          </cell>
          <cell r="E23">
            <v>614.25173507285365</v>
          </cell>
          <cell r="F23">
            <v>644.00500833944704</v>
          </cell>
          <cell r="G23">
            <v>654.04270806</v>
          </cell>
          <cell r="H23">
            <v>680.53788006999991</v>
          </cell>
          <cell r="I23">
            <v>629.76348406</v>
          </cell>
          <cell r="J23">
            <v>681.34229904999972</v>
          </cell>
          <cell r="K23">
            <v>708.38405067611995</v>
          </cell>
          <cell r="L23">
            <v>681.35245924259812</v>
          </cell>
          <cell r="M23">
            <v>664.26433087219777</v>
          </cell>
          <cell r="N23">
            <v>689.10981867441023</v>
          </cell>
          <cell r="O23">
            <v>613.77317076651866</v>
          </cell>
          <cell r="P23">
            <v>653.57484482815778</v>
          </cell>
          <cell r="Q23">
            <v>671.14551051873411</v>
          </cell>
          <cell r="R23">
            <v>614.45302952215957</v>
          </cell>
          <cell r="S23">
            <v>623.257518131403</v>
          </cell>
          <cell r="T23">
            <v>645.05994530224802</v>
          </cell>
        </row>
        <row r="24">
          <cell r="D24">
            <v>607.20959202999995</v>
          </cell>
          <cell r="E24">
            <v>589.50508784742487</v>
          </cell>
          <cell r="F24">
            <v>616.69625900694939</v>
          </cell>
          <cell r="G24">
            <v>622.03015305999998</v>
          </cell>
          <cell r="H24">
            <v>648.53913004999993</v>
          </cell>
          <cell r="I24">
            <v>605.24328405000006</v>
          </cell>
          <cell r="J24">
            <v>659.10006006000026</v>
          </cell>
          <cell r="K24">
            <v>679.99507864589509</v>
          </cell>
          <cell r="L24">
            <v>632.08954515486596</v>
          </cell>
          <cell r="M24">
            <v>648.06712970198953</v>
          </cell>
          <cell r="N24">
            <v>646.52435820906908</v>
          </cell>
          <cell r="O24">
            <v>598.71416852191464</v>
          </cell>
          <cell r="P24">
            <v>628.20812475103844</v>
          </cell>
          <cell r="Q24">
            <v>625.06944625736764</v>
          </cell>
          <cell r="R24">
            <v>569.78342071031466</v>
          </cell>
          <cell r="S24">
            <v>576.62759706053464</v>
          </cell>
          <cell r="T24">
            <v>596.30759340404904</v>
          </cell>
        </row>
        <row r="25">
          <cell r="D25">
            <v>633.08365580999998</v>
          </cell>
          <cell r="E25">
            <v>622.27953947403807</v>
          </cell>
          <cell r="F25">
            <v>647.60575301999995</v>
          </cell>
          <cell r="G25">
            <v>636.63836514566901</v>
          </cell>
          <cell r="H25">
            <v>660.26336303999983</v>
          </cell>
          <cell r="I25">
            <v>638.25656508000088</v>
          </cell>
          <cell r="J25">
            <v>660.05077905000007</v>
          </cell>
          <cell r="K25">
            <v>707.93671455222238</v>
          </cell>
          <cell r="L25">
            <v>636.61577004816502</v>
          </cell>
          <cell r="M25">
            <v>658.42890146994307</v>
          </cell>
          <cell r="N25">
            <v>654.7577073014869</v>
          </cell>
          <cell r="O25">
            <v>610.02233680772656</v>
          </cell>
          <cell r="P25">
            <v>628.94183168239329</v>
          </cell>
          <cell r="Q25">
            <v>615.57734189615144</v>
          </cell>
          <cell r="R25">
            <v>570.19937209842851</v>
          </cell>
          <cell r="S25">
            <v>570.18253547488359</v>
          </cell>
          <cell r="T25">
            <v>579.07009891307996</v>
          </cell>
        </row>
        <row r="26">
          <cell r="D26">
            <v>756.40338464677905</v>
          </cell>
          <cell r="E26">
            <v>745.98589373423192</v>
          </cell>
          <cell r="F26">
            <v>747.88613845999987</v>
          </cell>
          <cell r="G26">
            <v>748.14509093262996</v>
          </cell>
          <cell r="H26">
            <v>770.83947205999959</v>
          </cell>
          <cell r="I26">
            <v>735.16946005000057</v>
          </cell>
          <cell r="J26">
            <v>769.93380305000005</v>
          </cell>
          <cell r="K26">
            <v>811.01495835927483</v>
          </cell>
          <cell r="L26">
            <v>737.06119432144146</v>
          </cell>
          <cell r="M26">
            <v>743.88409745104934</v>
          </cell>
          <cell r="N26">
            <v>736.45790382921086</v>
          </cell>
          <cell r="O26">
            <v>701.9446529923182</v>
          </cell>
          <cell r="P26">
            <v>716.79908836724803</v>
          </cell>
          <cell r="Q26">
            <v>699.5220527939473</v>
          </cell>
          <cell r="R26">
            <v>659.24211070745423</v>
          </cell>
          <cell r="S26">
            <v>663.48045526419116</v>
          </cell>
          <cell r="T26">
            <v>681.9219717611237</v>
          </cell>
        </row>
        <row r="27">
          <cell r="D27">
            <v>951.24413578503049</v>
          </cell>
          <cell r="E27">
            <v>883.7547450699999</v>
          </cell>
          <cell r="F27">
            <v>874.36193304999995</v>
          </cell>
          <cell r="G27">
            <v>929.17211207999992</v>
          </cell>
          <cell r="H27">
            <v>932.04913306000003</v>
          </cell>
          <cell r="I27">
            <v>899.75488505999988</v>
          </cell>
          <cell r="J27">
            <v>962.53936271129101</v>
          </cell>
          <cell r="K27">
            <v>981.11476814725802</v>
          </cell>
          <cell r="L27">
            <v>884.55639842798087</v>
          </cell>
          <cell r="M27">
            <v>905.16390881282541</v>
          </cell>
          <cell r="N27">
            <v>897.62247099024205</v>
          </cell>
          <cell r="O27">
            <v>848.75708824540948</v>
          </cell>
          <cell r="P27">
            <v>867.87313698915523</v>
          </cell>
          <cell r="Q27">
            <v>852.80686751226472</v>
          </cell>
          <cell r="R27">
            <v>797.16779576995771</v>
          </cell>
          <cell r="S27">
            <v>801.15859222293921</v>
          </cell>
          <cell r="T27">
            <v>812.46170230961218</v>
          </cell>
        </row>
        <row r="28">
          <cell r="D28">
            <v>1099.8080900799998</v>
          </cell>
          <cell r="E28">
            <v>1018.1076680599999</v>
          </cell>
          <cell r="F28">
            <v>1032.46994928</v>
          </cell>
          <cell r="G28">
            <v>1074.2902390699999</v>
          </cell>
          <cell r="H28">
            <v>1059.1724710399999</v>
          </cell>
          <cell r="I28">
            <v>1008.2370760600004</v>
          </cell>
          <cell r="J28">
            <v>1097.5609010100002</v>
          </cell>
          <cell r="K28">
            <v>1106.8158595420402</v>
          </cell>
          <cell r="L28">
            <v>982.2242793725926</v>
          </cell>
          <cell r="M28">
            <v>1051.0500106120749</v>
          </cell>
          <cell r="N28">
            <v>1016.7388083033416</v>
          </cell>
          <cell r="O28">
            <v>970.52595790547366</v>
          </cell>
          <cell r="P28">
            <v>962.28993893733389</v>
          </cell>
          <cell r="Q28">
            <v>952.82063823972703</v>
          </cell>
          <cell r="R28">
            <v>888.53514224263131</v>
          </cell>
          <cell r="S28">
            <v>906.07809341447501</v>
          </cell>
          <cell r="T28">
            <v>917.65346875944965</v>
          </cell>
        </row>
        <row r="29">
          <cell r="D29">
            <v>1022.39943106</v>
          </cell>
          <cell r="E29">
            <v>948.35714344964288</v>
          </cell>
          <cell r="F29">
            <v>966.54323404000002</v>
          </cell>
          <cell r="G29">
            <v>999.13119600999994</v>
          </cell>
          <cell r="H29">
            <v>1005.424943099999</v>
          </cell>
          <cell r="I29">
            <v>976.67188403000011</v>
          </cell>
          <cell r="J29">
            <v>1032.5100740800001</v>
          </cell>
          <cell r="K29">
            <v>1009.891829987495</v>
          </cell>
          <cell r="L29">
            <v>945.31517665392516</v>
          </cell>
          <cell r="M29">
            <v>984.37921117149324</v>
          </cell>
          <cell r="N29">
            <v>931.52585314755765</v>
          </cell>
          <cell r="O29">
            <v>906.01639417152705</v>
          </cell>
          <cell r="P29">
            <v>904.94404033555998</v>
          </cell>
          <cell r="Q29">
            <v>907.43513877403211</v>
          </cell>
          <cell r="R29">
            <v>818.91494679727691</v>
          </cell>
          <cell r="S29">
            <v>869.99572219199433</v>
          </cell>
          <cell r="T29">
            <v>867.9732981803561</v>
          </cell>
        </row>
        <row r="30">
          <cell r="D30">
            <v>975.82704406999994</v>
          </cell>
          <cell r="E30">
            <v>887.08392719999995</v>
          </cell>
          <cell r="F30">
            <v>879.34169602999998</v>
          </cell>
          <cell r="G30">
            <v>934.12517004999995</v>
          </cell>
          <cell r="H30">
            <v>922.65629605000015</v>
          </cell>
          <cell r="I30">
            <v>936.11012005000009</v>
          </cell>
          <cell r="J30">
            <v>946.15042968019486</v>
          </cell>
          <cell r="K30">
            <v>917.46894777149248</v>
          </cell>
          <cell r="L30">
            <v>878.22039506687054</v>
          </cell>
          <cell r="M30">
            <v>904.82086865514543</v>
          </cell>
          <cell r="N30">
            <v>861.47610493180343</v>
          </cell>
          <cell r="O30">
            <v>855.50713229151472</v>
          </cell>
          <cell r="P30">
            <v>848.88959476180844</v>
          </cell>
          <cell r="Q30">
            <v>846.69263514171928</v>
          </cell>
          <cell r="R30">
            <v>790.23759804683152</v>
          </cell>
          <cell r="S30">
            <v>807.05229133513524</v>
          </cell>
          <cell r="T30">
            <v>798.85087197154098</v>
          </cell>
        </row>
      </sheetData>
      <sheetData sheetId="5">
        <row r="19">
          <cell r="D19">
            <v>9859.459109999998</v>
          </cell>
          <cell r="E19">
            <v>9842.9591015999995</v>
          </cell>
          <cell r="F19">
            <v>9606.2291400000013</v>
          </cell>
          <cell r="G19">
            <v>9934.7337215999996</v>
          </cell>
          <cell r="H19">
            <v>9812.6006400000006</v>
          </cell>
          <cell r="I19">
            <v>10120.380667199999</v>
          </cell>
          <cell r="J19">
            <v>10624.616650800001</v>
          </cell>
          <cell r="K19">
            <v>10525.733139600003</v>
          </cell>
          <cell r="L19">
            <v>11069.9712036</v>
          </cell>
          <cell r="M19">
            <v>10980.721599600001</v>
          </cell>
          <cell r="N19">
            <v>11471.730384</v>
          </cell>
          <cell r="O19">
            <v>11257.074889199999</v>
          </cell>
          <cell r="P19">
            <v>11446.587051600003</v>
          </cell>
          <cell r="Q19">
            <v>11386.433401200002</v>
          </cell>
          <cell r="R19">
            <v>11336.5254888</v>
          </cell>
          <cell r="S19">
            <v>11834.579999999998</v>
          </cell>
          <cell r="T19">
            <v>11768.5</v>
          </cell>
        </row>
        <row r="20">
          <cell r="D20">
            <v>9235.7664278068969</v>
          </cell>
          <cell r="E20">
            <v>9212.1421235999987</v>
          </cell>
          <cell r="F20">
            <v>9042.4027787999985</v>
          </cell>
          <cell r="G20">
            <v>9262.9143683999991</v>
          </cell>
          <cell r="H20">
            <v>9764.4069924413816</v>
          </cell>
          <cell r="I20">
            <v>9440.3064540000014</v>
          </cell>
          <cell r="J20">
            <v>9898.9464756000034</v>
          </cell>
          <cell r="K20">
            <v>9757.0017299999981</v>
          </cell>
          <cell r="L20">
            <v>10363.457326841379</v>
          </cell>
          <cell r="M20">
            <v>10324.256286000002</v>
          </cell>
          <cell r="N20">
            <v>10643.505712799997</v>
          </cell>
          <cell r="O20">
            <v>10568.357352000001</v>
          </cell>
          <cell r="P20">
            <v>10703.85091613793</v>
          </cell>
          <cell r="Q20">
            <v>10680.487485600001</v>
          </cell>
          <cell r="R20">
            <v>10717.207045200001</v>
          </cell>
          <cell r="S20">
            <v>11167.74</v>
          </cell>
          <cell r="T20">
            <v>11599.37</v>
          </cell>
        </row>
        <row r="21">
          <cell r="D21">
            <v>10384.8760932</v>
          </cell>
          <cell r="E21">
            <v>10374.5429508</v>
          </cell>
          <cell r="F21">
            <v>10318.856636400002</v>
          </cell>
          <cell r="G21">
            <v>10586.935642800001</v>
          </cell>
          <cell r="H21">
            <v>10782.255342</v>
          </cell>
          <cell r="I21">
            <v>10644.535142400002</v>
          </cell>
          <cell r="J21">
            <v>11289.531056400001</v>
          </cell>
          <cell r="K21">
            <v>11135.485657199999</v>
          </cell>
          <cell r="L21">
            <v>11798.8073604</v>
          </cell>
          <cell r="M21">
            <v>11966.439288</v>
          </cell>
          <cell r="N21">
            <v>12078.433459200003</v>
          </cell>
          <cell r="O21">
            <v>12178.773710400001</v>
          </cell>
          <cell r="P21">
            <v>12338.791743600001</v>
          </cell>
          <cell r="Q21">
            <v>12506.345978400001</v>
          </cell>
          <cell r="R21">
            <v>12358.117827600001</v>
          </cell>
          <cell r="S21">
            <v>12871.65</v>
          </cell>
          <cell r="T21">
            <v>12976.279999999999</v>
          </cell>
        </row>
        <row r="22">
          <cell r="D22">
            <v>10317.691244400001</v>
          </cell>
          <cell r="E22">
            <v>10494.015054000003</v>
          </cell>
          <cell r="F22">
            <v>10432.628030400001</v>
          </cell>
          <cell r="G22">
            <v>10698.094616399998</v>
          </cell>
          <cell r="H22">
            <v>10223.877188399998</v>
          </cell>
          <cell r="I22">
            <v>10649.624020800002</v>
          </cell>
          <cell r="J22">
            <v>11449.811302800001</v>
          </cell>
          <cell r="K22">
            <v>11635.9729632</v>
          </cell>
          <cell r="L22">
            <v>11866.6623096</v>
          </cell>
          <cell r="M22">
            <v>12006.3345408</v>
          </cell>
          <cell r="N22">
            <v>12140.374044000006</v>
          </cell>
          <cell r="O22">
            <v>12274.2872964</v>
          </cell>
          <cell r="P22">
            <v>12320.1648948</v>
          </cell>
          <cell r="Q22">
            <v>12520.660876800001</v>
          </cell>
          <cell r="R22">
            <v>12340.015405200002</v>
          </cell>
          <cell r="S22">
            <v>12817.859999999999</v>
          </cell>
          <cell r="T22">
            <v>12918.060000000001</v>
          </cell>
        </row>
        <row r="23">
          <cell r="D23">
            <v>10803.261532799997</v>
          </cell>
          <cell r="E23">
            <v>10933.212452400001</v>
          </cell>
          <cell r="F23">
            <v>11043.2351688</v>
          </cell>
          <cell r="G23">
            <v>11131.066879200001</v>
          </cell>
          <cell r="H23">
            <v>9978.5136144000007</v>
          </cell>
          <cell r="I23">
            <v>11372.205907199999</v>
          </cell>
          <cell r="J23">
            <v>11891.281215599998</v>
          </cell>
          <cell r="K23">
            <v>12240.403523999999</v>
          </cell>
          <cell r="L23">
            <v>12440.763543600004</v>
          </cell>
          <cell r="M23">
            <v>12553.282141200001</v>
          </cell>
          <cell r="N23">
            <v>12781.650415200002</v>
          </cell>
          <cell r="O23">
            <v>12725.973812400001</v>
          </cell>
          <cell r="P23">
            <v>12713.115654000001</v>
          </cell>
          <cell r="Q23">
            <v>13046.0584368</v>
          </cell>
          <cell r="R23">
            <v>12842.580993599999</v>
          </cell>
          <cell r="S23">
            <v>13387.940000000002</v>
          </cell>
          <cell r="T23">
            <v>13490.460000000003</v>
          </cell>
        </row>
        <row r="24">
          <cell r="D24">
            <v>10020.807632399998</v>
          </cell>
          <cell r="E24">
            <v>10357.324284</v>
          </cell>
          <cell r="F24">
            <v>10460.820805199999</v>
          </cell>
          <cell r="G24">
            <v>10525.461214799998</v>
          </cell>
          <cell r="H24">
            <v>9713.027605199999</v>
          </cell>
          <cell r="I24">
            <v>10720.9362996</v>
          </cell>
          <cell r="J24">
            <v>11295.367728000001</v>
          </cell>
          <cell r="K24">
            <v>11716.414145999997</v>
          </cell>
          <cell r="L24">
            <v>11565.223957200002</v>
          </cell>
          <cell r="M24">
            <v>11846.549586000001</v>
          </cell>
          <cell r="N24">
            <v>11980.122932400001</v>
          </cell>
          <cell r="O24">
            <v>11947.491956399997</v>
          </cell>
          <cell r="P24">
            <v>12082.347234000001</v>
          </cell>
          <cell r="Q24">
            <v>12181.259880000003</v>
          </cell>
          <cell r="R24">
            <v>12133.886695200003</v>
          </cell>
          <cell r="S24">
            <v>12554.210000000001</v>
          </cell>
          <cell r="T24">
            <v>12658.550000000001</v>
          </cell>
        </row>
        <row r="25">
          <cell r="D25">
            <v>10135.647302399999</v>
          </cell>
          <cell r="E25">
            <v>10168.589049599999</v>
          </cell>
          <cell r="F25">
            <v>10268.084391600001</v>
          </cell>
          <cell r="G25">
            <v>10589.771429999999</v>
          </cell>
          <cell r="H25">
            <v>9292.2919583999992</v>
          </cell>
          <cell r="I25">
            <v>10788.198841200001</v>
          </cell>
          <cell r="J25">
            <v>11302.292098800001</v>
          </cell>
          <cell r="K25">
            <v>11604.1577616</v>
          </cell>
          <cell r="L25">
            <v>11491.930511999999</v>
          </cell>
          <cell r="M25">
            <v>11825.018968800003</v>
          </cell>
          <cell r="N25">
            <v>11932.5846504</v>
          </cell>
          <cell r="O25">
            <v>11921.086116</v>
          </cell>
          <cell r="P25">
            <v>12136.023247199999</v>
          </cell>
          <cell r="Q25">
            <v>12147.424665600003</v>
          </cell>
          <cell r="R25">
            <v>12174.296662800003</v>
          </cell>
          <cell r="S25">
            <v>12613.950000000003</v>
          </cell>
          <cell r="T25">
            <v>12544.970000000001</v>
          </cell>
        </row>
        <row r="26">
          <cell r="D26">
            <v>9767.5485275999999</v>
          </cell>
          <cell r="E26">
            <v>9827.3816951999997</v>
          </cell>
          <cell r="F26">
            <v>10036.744367999998</v>
          </cell>
          <cell r="G26">
            <v>10258.421349599997</v>
          </cell>
          <cell r="H26">
            <v>9462.5654411999985</v>
          </cell>
          <cell r="I26">
            <v>10493.335241999999</v>
          </cell>
          <cell r="J26">
            <v>10961.4246504</v>
          </cell>
          <cell r="K26">
            <v>11271.564596400005</v>
          </cell>
          <cell r="L26">
            <v>11152.811151600003</v>
          </cell>
          <cell r="M26">
            <v>11484.5594076</v>
          </cell>
          <cell r="N26">
            <v>11498.505265200001</v>
          </cell>
          <cell r="O26">
            <v>11589.590361600003</v>
          </cell>
          <cell r="P26">
            <v>11632.661307600005</v>
          </cell>
          <cell r="Q26">
            <v>11812.2967728</v>
          </cell>
          <cell r="R26">
            <v>11777.296166400001</v>
          </cell>
          <cell r="S26">
            <v>12135.74</v>
          </cell>
          <cell r="T26">
            <v>12058.73</v>
          </cell>
        </row>
        <row r="27">
          <cell r="D27">
            <v>9336.6351240000004</v>
          </cell>
          <cell r="E27">
            <v>9187.8145655999997</v>
          </cell>
          <cell r="F27">
            <v>9584.6402531999993</v>
          </cell>
          <cell r="G27">
            <v>9758.1088523999988</v>
          </cell>
          <cell r="H27">
            <v>8951.6770116000025</v>
          </cell>
          <cell r="I27">
            <v>9956.6236680000002</v>
          </cell>
          <cell r="J27">
            <v>10467.240172799999</v>
          </cell>
          <cell r="K27">
            <v>10684.702319999999</v>
          </cell>
          <cell r="L27">
            <v>10442.543574000001</v>
          </cell>
          <cell r="M27">
            <v>10936.902860399996</v>
          </cell>
          <cell r="N27">
            <v>10923.792200400003</v>
          </cell>
          <cell r="O27">
            <v>10975.0597368</v>
          </cell>
          <cell r="P27">
            <v>11110.478287200003</v>
          </cell>
          <cell r="Q27">
            <v>11083.0430172</v>
          </cell>
          <cell r="R27">
            <v>11186.5395384</v>
          </cell>
          <cell r="S27">
            <v>11405</v>
          </cell>
          <cell r="T27">
            <v>11412.93</v>
          </cell>
        </row>
        <row r="28">
          <cell r="D28">
            <v>9487.2523283999963</v>
          </cell>
          <cell r="E28">
            <v>9375.7146024000012</v>
          </cell>
          <cell r="F28">
            <v>9692.7886307999979</v>
          </cell>
          <cell r="G28">
            <v>9798.1789140000001</v>
          </cell>
          <cell r="H28">
            <v>9344.2393067999983</v>
          </cell>
          <cell r="I28">
            <v>10123.4980908</v>
          </cell>
          <cell r="J28">
            <v>10346.010270000001</v>
          </cell>
          <cell r="K28">
            <v>10892.103249600001</v>
          </cell>
          <cell r="L28">
            <v>10530.482112000002</v>
          </cell>
          <cell r="M28">
            <v>11101.193997599999</v>
          </cell>
          <cell r="N28">
            <v>11072.457373200003</v>
          </cell>
          <cell r="O28">
            <v>11114.9359116</v>
          </cell>
          <cell r="P28">
            <v>11216.004532800001</v>
          </cell>
          <cell r="Q28">
            <v>11176.0801452</v>
          </cell>
          <cell r="R28">
            <v>11368.690308000001</v>
          </cell>
          <cell r="S28">
            <v>11492.77</v>
          </cell>
          <cell r="T28">
            <v>11584.699999999995</v>
          </cell>
        </row>
        <row r="29">
          <cell r="D29">
            <v>9043.4904779999997</v>
          </cell>
          <cell r="E29">
            <v>8957.6690688000035</v>
          </cell>
          <cell r="F29">
            <v>9237.2466095999971</v>
          </cell>
          <cell r="G29">
            <v>9385.6689924000002</v>
          </cell>
          <cell r="H29">
            <v>9667.4704895999985</v>
          </cell>
          <cell r="I29">
            <v>9691.5746807999985</v>
          </cell>
          <cell r="J29">
            <v>9877.1730684000013</v>
          </cell>
          <cell r="K29">
            <v>10370.366962800003</v>
          </cell>
          <cell r="L29">
            <v>10023.206397600001</v>
          </cell>
          <cell r="M29">
            <v>10658.995714800001</v>
          </cell>
          <cell r="N29">
            <v>10563.287896800002</v>
          </cell>
          <cell r="O29">
            <v>10617.575740800001</v>
          </cell>
          <cell r="P29">
            <v>10726.3942188</v>
          </cell>
          <cell r="Q29">
            <v>10660.627263599999</v>
          </cell>
          <cell r="R29">
            <v>10876.156802400001</v>
          </cell>
          <cell r="S29">
            <v>10898.08</v>
          </cell>
          <cell r="T29">
            <v>11101.659999999998</v>
          </cell>
        </row>
        <row r="30">
          <cell r="D30">
            <v>9546.7455899999986</v>
          </cell>
          <cell r="E30">
            <v>9438.636058799997</v>
          </cell>
          <cell r="F30">
            <v>9547.7167499999996</v>
          </cell>
          <cell r="G30">
            <v>9890.7887315999997</v>
          </cell>
          <cell r="H30">
            <v>8940.2561700000006</v>
          </cell>
          <cell r="I30">
            <v>10206.823618800001</v>
          </cell>
          <cell r="J30">
            <v>10322.343100799995</v>
          </cell>
          <cell r="K30">
            <v>10904.485539600002</v>
          </cell>
          <cell r="L30">
            <v>10605.795569999998</v>
          </cell>
          <cell r="M30">
            <v>11123.190771600002</v>
          </cell>
          <cell r="N30">
            <v>11007.0594588</v>
          </cell>
          <cell r="O30">
            <v>11154.772894800002</v>
          </cell>
          <cell r="P30">
            <v>11178.867374400001</v>
          </cell>
          <cell r="Q30">
            <v>11040.826692000001</v>
          </cell>
          <cell r="R30">
            <v>11154.0348132</v>
          </cell>
          <cell r="S30">
            <v>11453.59</v>
          </cell>
          <cell r="T30">
            <v>11374.020000000002</v>
          </cell>
        </row>
      </sheetData>
      <sheetData sheetId="6">
        <row r="19">
          <cell r="D19">
            <v>1100.7</v>
          </cell>
          <cell r="E19">
            <v>1071.0999999999999</v>
          </cell>
          <cell r="F19">
            <v>1051.2</v>
          </cell>
          <cell r="G19">
            <v>1096.2</v>
          </cell>
          <cell r="H19">
            <v>1118.0999999999999</v>
          </cell>
          <cell r="I19">
            <v>1059</v>
          </cell>
          <cell r="J19">
            <v>1179.4000000000001</v>
          </cell>
          <cell r="K19">
            <v>1193.5999999999999</v>
          </cell>
          <cell r="L19">
            <v>1225.2325990966262</v>
          </cell>
          <cell r="M19">
            <v>1216.4952426433279</v>
          </cell>
          <cell r="N19">
            <v>1234.098238719421</v>
          </cell>
          <cell r="O19">
            <v>1265.691853</v>
          </cell>
          <cell r="P19">
            <v>1248.992387347078</v>
          </cell>
          <cell r="Q19">
            <v>1254.3694492686839</v>
          </cell>
          <cell r="R19">
            <v>1232.6258027704509</v>
          </cell>
          <cell r="S19">
            <v>1244.9810558635909</v>
          </cell>
          <cell r="T19">
            <v>1241.1911797147322</v>
          </cell>
        </row>
        <row r="20">
          <cell r="D20">
            <v>1008.0965517241377</v>
          </cell>
          <cell r="E20">
            <v>981.3</v>
          </cell>
          <cell r="F20">
            <v>977.9</v>
          </cell>
          <cell r="G20">
            <v>1023</v>
          </cell>
          <cell r="H20">
            <v>1020.8413793103448</v>
          </cell>
          <cell r="I20">
            <v>978.1</v>
          </cell>
          <cell r="J20">
            <v>1099.2</v>
          </cell>
          <cell r="K20">
            <v>1101.0999999999999</v>
          </cell>
          <cell r="L20">
            <v>1108.1546583983334</v>
          </cell>
          <cell r="M20">
            <v>1118.2562286572329</v>
          </cell>
          <cell r="N20">
            <v>1127.1400760669651</v>
          </cell>
          <cell r="O20">
            <v>1156.319103</v>
          </cell>
          <cell r="P20">
            <v>1140.6433089805764</v>
          </cell>
          <cell r="Q20">
            <v>1149.6246434545301</v>
          </cell>
          <cell r="R20">
            <v>1128.5236752244173</v>
          </cell>
          <cell r="S20">
            <v>1153.2501655662345</v>
          </cell>
          <cell r="T20">
            <v>1145.1034482758621</v>
          </cell>
        </row>
        <row r="21">
          <cell r="D21">
            <v>1136.9000000000001</v>
          </cell>
          <cell r="E21">
            <v>1122.3</v>
          </cell>
          <cell r="F21">
            <v>1115.9000000000001</v>
          </cell>
          <cell r="G21">
            <v>1167</v>
          </cell>
          <cell r="H21">
            <v>1198.0999999999999</v>
          </cell>
          <cell r="I21">
            <v>1111.5999999999999</v>
          </cell>
          <cell r="J21">
            <v>1256.9000000000001</v>
          </cell>
          <cell r="K21">
            <v>1262.3</v>
          </cell>
          <cell r="L21">
            <v>1260.122598374131</v>
          </cell>
          <cell r="M21">
            <v>1283.535327017303</v>
          </cell>
          <cell r="N21">
            <v>1267.9973727851</v>
          </cell>
          <cell r="O21">
            <v>1328.6046509999999</v>
          </cell>
          <cell r="P21">
            <v>1307.3849360057231</v>
          </cell>
          <cell r="Q21">
            <v>1340.3592963301669</v>
          </cell>
          <cell r="R21">
            <v>1310.0566852831764</v>
          </cell>
          <cell r="S21">
            <v>1320.3341248909824</v>
          </cell>
          <cell r="T21">
            <v>1321</v>
          </cell>
        </row>
        <row r="22">
          <cell r="D22">
            <v>1139.4000000000001</v>
          </cell>
          <cell r="E22">
            <v>1143.7000000000003</v>
          </cell>
          <cell r="F22">
            <v>1133.0999999999999</v>
          </cell>
          <cell r="G22">
            <v>1191.4000000000001</v>
          </cell>
          <cell r="H22">
            <v>1203.8</v>
          </cell>
          <cell r="I22">
            <v>1111.9000000000001</v>
          </cell>
          <cell r="J22">
            <v>1279.0999999999999</v>
          </cell>
          <cell r="K22">
            <v>1292.8547499419412</v>
          </cell>
          <cell r="L22">
            <v>1251.3334689719411</v>
          </cell>
          <cell r="M22">
            <v>1297.1660007296382</v>
          </cell>
          <cell r="N22">
            <v>1284.7133919265232</v>
          </cell>
          <cell r="O22">
            <v>1339.112895</v>
          </cell>
          <cell r="P22">
            <v>1328.6667064230978</v>
          </cell>
          <cell r="Q22">
            <v>1354.435023142456</v>
          </cell>
          <cell r="R22">
            <v>1331.4560841682392</v>
          </cell>
          <cell r="S22">
            <v>1332.2701419196385</v>
          </cell>
          <cell r="T22">
            <v>1311</v>
          </cell>
        </row>
        <row r="23">
          <cell r="D23">
            <v>1225.7</v>
          </cell>
          <cell r="E23">
            <v>1202.9000000000001</v>
          </cell>
          <cell r="F23">
            <v>1242.9000000000001</v>
          </cell>
          <cell r="G23">
            <v>1253</v>
          </cell>
          <cell r="H23">
            <v>1252.3</v>
          </cell>
          <cell r="I23">
            <v>1234.0999999999999</v>
          </cell>
          <cell r="J23">
            <v>1333.4</v>
          </cell>
          <cell r="K23">
            <v>1379.5165893071992</v>
          </cell>
          <cell r="L23">
            <v>1320.7645880071989</v>
          </cell>
          <cell r="M23">
            <v>1363.4362019929879</v>
          </cell>
          <cell r="N23">
            <v>1371.882594102789</v>
          </cell>
          <cell r="O23">
            <v>1395.1620949999999</v>
          </cell>
          <cell r="P23">
            <v>1383.2299565107101</v>
          </cell>
          <cell r="Q23">
            <v>1405.925177119208</v>
          </cell>
          <cell r="R23">
            <v>1380.923044734622</v>
          </cell>
          <cell r="S23">
            <v>1388.1949064575488</v>
          </cell>
          <cell r="T23">
            <v>1379</v>
          </cell>
        </row>
        <row r="24">
          <cell r="D24">
            <v>1127.4000000000001</v>
          </cell>
          <cell r="E24">
            <v>1129.5</v>
          </cell>
          <cell r="F24">
            <v>1179</v>
          </cell>
          <cell r="G24">
            <v>1172.2</v>
          </cell>
          <cell r="H24">
            <v>1186.0999999999999</v>
          </cell>
          <cell r="I24">
            <v>1177.4000000000001</v>
          </cell>
          <cell r="J24">
            <v>1240.7</v>
          </cell>
          <cell r="K24">
            <v>1302.2252712743852</v>
          </cell>
          <cell r="L24">
            <v>1207.646556974385</v>
          </cell>
          <cell r="M24">
            <v>1265.532475383261</v>
          </cell>
          <cell r="N24">
            <v>1268.7126661608304</v>
          </cell>
          <cell r="O24">
            <v>1288.384327</v>
          </cell>
          <cell r="P24">
            <v>1280.8632662858611</v>
          </cell>
          <cell r="Q24">
            <v>1298.9362300793382</v>
          </cell>
          <cell r="R24">
            <v>1265.6893831819716</v>
          </cell>
          <cell r="S24">
            <v>1274.1216697394368</v>
          </cell>
          <cell r="T24">
            <v>1276.2596849607389</v>
          </cell>
        </row>
        <row r="25">
          <cell r="D25">
            <v>1115</v>
          </cell>
          <cell r="E25">
            <v>1101.2</v>
          </cell>
          <cell r="F25">
            <v>1140.9000000000001</v>
          </cell>
          <cell r="G25">
            <v>1161</v>
          </cell>
          <cell r="H25">
            <v>1116</v>
          </cell>
          <cell r="I25">
            <v>1143.5999999999999</v>
          </cell>
          <cell r="J25">
            <v>1225.2</v>
          </cell>
          <cell r="K25">
            <v>1267.435352998574</v>
          </cell>
          <cell r="L25">
            <v>1164.944868431907</v>
          </cell>
          <cell r="M25">
            <v>1235.0872999390065</v>
          </cell>
          <cell r="N25">
            <v>1231.1058304859894</v>
          </cell>
          <cell r="O25">
            <v>1266.5117850000001</v>
          </cell>
          <cell r="P25">
            <v>1261.528660063484</v>
          </cell>
          <cell r="Q25">
            <v>1249.7806236116369</v>
          </cell>
          <cell r="R25">
            <v>1234.5108835862998</v>
          </cell>
          <cell r="S25">
            <v>1246.087090475831</v>
          </cell>
          <cell r="T25">
            <v>1247.1136993265109</v>
          </cell>
        </row>
        <row r="26">
          <cell r="D26">
            <v>1057.3</v>
          </cell>
          <cell r="E26">
            <v>1053.3</v>
          </cell>
          <cell r="F26">
            <v>1108.9000000000001</v>
          </cell>
          <cell r="G26">
            <v>1105.3</v>
          </cell>
          <cell r="H26">
            <v>1062.7</v>
          </cell>
          <cell r="I26">
            <v>1115.7</v>
          </cell>
          <cell r="J26">
            <v>1177.8</v>
          </cell>
          <cell r="K26">
            <v>1211.0019757889897</v>
          </cell>
          <cell r="L26">
            <v>1125.826990122323</v>
          </cell>
          <cell r="M26">
            <v>1197.8579903749667</v>
          </cell>
          <cell r="N26">
            <v>1196.0294781800189</v>
          </cell>
          <cell r="O26">
            <v>1206.3576069999999</v>
          </cell>
          <cell r="P26">
            <v>1200.4819950965859</v>
          </cell>
          <cell r="Q26">
            <v>1200.063833924072</v>
          </cell>
          <cell r="R26">
            <v>1181.6496860500724</v>
          </cell>
          <cell r="S26">
            <v>1190</v>
          </cell>
          <cell r="T26">
            <v>1193.772065010714</v>
          </cell>
        </row>
        <row r="27">
          <cell r="D27">
            <v>973</v>
          </cell>
          <cell r="E27">
            <v>993.5</v>
          </cell>
          <cell r="F27">
            <v>1065.3</v>
          </cell>
          <cell r="G27">
            <v>1042.3</v>
          </cell>
          <cell r="H27">
            <v>997.1</v>
          </cell>
          <cell r="I27">
            <v>1062.7</v>
          </cell>
          <cell r="J27">
            <v>1147.3</v>
          </cell>
          <cell r="K27">
            <v>1165.8607931183678</v>
          </cell>
          <cell r="L27">
            <v>1078.236584048713</v>
          </cell>
          <cell r="M27">
            <v>1143.4411150537442</v>
          </cell>
          <cell r="N27">
            <v>1153.6694973328179</v>
          </cell>
          <cell r="O27">
            <v>1156.7211130000001</v>
          </cell>
          <cell r="P27">
            <v>1160.010980628208</v>
          </cell>
          <cell r="Q27">
            <v>1154.2259288067019</v>
          </cell>
          <cell r="R27">
            <v>1149.8970310137395</v>
          </cell>
          <cell r="S27">
            <v>1137</v>
          </cell>
          <cell r="T27">
            <v>1153</v>
          </cell>
        </row>
        <row r="28">
          <cell r="D28">
            <v>1015</v>
          </cell>
          <cell r="E28">
            <v>1024.3</v>
          </cell>
          <cell r="F28">
            <v>1075.9000000000001</v>
          </cell>
          <cell r="G28">
            <v>1062.2</v>
          </cell>
          <cell r="H28">
            <v>994.4</v>
          </cell>
          <cell r="I28">
            <v>1088.2</v>
          </cell>
          <cell r="J28">
            <v>1156.7</v>
          </cell>
          <cell r="K28">
            <v>1203.6028761054381</v>
          </cell>
          <cell r="L28">
            <v>1109.0824326911099</v>
          </cell>
          <cell r="M28">
            <v>1191.293782564655</v>
          </cell>
          <cell r="N28">
            <v>1199.8233566755891</v>
          </cell>
          <cell r="O28">
            <v>1192.010853</v>
          </cell>
          <cell r="P28">
            <v>1204.5926660604568</v>
          </cell>
          <cell r="Q28">
            <v>1195.2976113723221</v>
          </cell>
          <cell r="R28">
            <v>1215.1673671181904</v>
          </cell>
          <cell r="S28">
            <v>1183.8014142699108</v>
          </cell>
          <cell r="T28">
            <v>1226</v>
          </cell>
        </row>
        <row r="29">
          <cell r="D29">
            <v>982.6</v>
          </cell>
          <cell r="E29">
            <v>985.2</v>
          </cell>
          <cell r="F29">
            <v>1027.7</v>
          </cell>
          <cell r="G29">
            <v>1035.3</v>
          </cell>
          <cell r="H29">
            <v>973.7</v>
          </cell>
          <cell r="I29">
            <v>1066.9000000000001</v>
          </cell>
          <cell r="J29">
            <v>1120.4000000000001</v>
          </cell>
          <cell r="K29">
            <v>1163.9170521286392</v>
          </cell>
          <cell r="L29">
            <v>1077.838090575083</v>
          </cell>
          <cell r="M29">
            <v>1170.5593189902302</v>
          </cell>
          <cell r="N29">
            <v>1173.9992270572977</v>
          </cell>
          <cell r="O29">
            <v>1163.547462</v>
          </cell>
          <cell r="P29">
            <v>1190.2288258817821</v>
          </cell>
          <cell r="Q29">
            <v>1162.6426637024131</v>
          </cell>
          <cell r="R29">
            <v>1190.6023701111499</v>
          </cell>
          <cell r="S29">
            <v>1160.3799999999999</v>
          </cell>
          <cell r="T29">
            <v>1222</v>
          </cell>
        </row>
        <row r="30">
          <cell r="D30">
            <v>1048.3</v>
          </cell>
          <cell r="E30">
            <v>1046.5</v>
          </cell>
          <cell r="F30">
            <v>1071.5999999999999</v>
          </cell>
          <cell r="G30">
            <v>1097.5999999999999</v>
          </cell>
          <cell r="H30">
            <v>1039.2</v>
          </cell>
          <cell r="I30">
            <v>1143.5</v>
          </cell>
          <cell r="J30">
            <v>1156.4000000000001</v>
          </cell>
          <cell r="K30">
            <v>1209.8188172017221</v>
          </cell>
          <cell r="L30">
            <v>1154.0602450207762</v>
          </cell>
          <cell r="M30">
            <v>1218.8959822194431</v>
          </cell>
          <cell r="N30">
            <v>1241.1661246182841</v>
          </cell>
          <cell r="O30">
            <v>1226.4248069999999</v>
          </cell>
          <cell r="P30">
            <v>1254.2229296814169</v>
          </cell>
          <cell r="Q30">
            <v>1218.1260491884709</v>
          </cell>
          <cell r="R30">
            <v>1227.6727135674125</v>
          </cell>
          <cell r="S30">
            <v>1225.67</v>
          </cell>
          <cell r="T30">
            <v>1279</v>
          </cell>
        </row>
      </sheetData>
      <sheetData sheetId="7">
        <row r="19">
          <cell r="D19">
            <v>7037.1537473520002</v>
          </cell>
          <cell r="E19">
            <v>7107.6354124272002</v>
          </cell>
          <cell r="F19">
            <v>7057.8577364678404</v>
          </cell>
          <cell r="G19">
            <v>7221.2870973609606</v>
          </cell>
          <cell r="H19">
            <v>7495.7250807475202</v>
          </cell>
          <cell r="I19">
            <v>7536.6925485724796</v>
          </cell>
          <cell r="J19">
            <v>7613.7818697484799</v>
          </cell>
          <cell r="K19">
            <v>7792.6290948768001</v>
          </cell>
          <cell r="L19">
            <v>7793.9506260969601</v>
          </cell>
          <cell r="M19">
            <v>7985.5726530201591</v>
          </cell>
          <cell r="N19">
            <v>8121.6903686966398</v>
          </cell>
          <cell r="O19">
            <v>8198.779689872641</v>
          </cell>
          <cell r="P19">
            <v>8315.5149476534407</v>
          </cell>
          <cell r="Q19">
            <v>8530.484026132799</v>
          </cell>
          <cell r="R19">
            <v>8391.7232480160001</v>
          </cell>
          <cell r="S19">
            <v>8505.3749329497605</v>
          </cell>
          <cell r="T19">
            <v>8406.2600914377599</v>
          </cell>
        </row>
        <row r="20">
          <cell r="D20">
            <v>6454.2369591492416</v>
          </cell>
          <cell r="E20">
            <v>6499.2905407468807</v>
          </cell>
          <cell r="F20">
            <v>6501.0525823737598</v>
          </cell>
          <cell r="G20">
            <v>6641.5754021174398</v>
          </cell>
          <cell r="H20">
            <v>6936.9756048582612</v>
          </cell>
          <cell r="I20">
            <v>6942.0034995004798</v>
          </cell>
          <cell r="J20">
            <v>7007.1990396950396</v>
          </cell>
          <cell r="K20">
            <v>7123.0532766624001</v>
          </cell>
          <cell r="L20">
            <v>7189.6159181191952</v>
          </cell>
          <cell r="M20">
            <v>7353.8807297836802</v>
          </cell>
          <cell r="N20">
            <v>7476.7831332585602</v>
          </cell>
          <cell r="O20">
            <v>7473.69956041152</v>
          </cell>
          <cell r="P20">
            <v>7611.1084272801108</v>
          </cell>
          <cell r="Q20">
            <v>7790.4265428432</v>
          </cell>
          <cell r="R20">
            <v>7726.5525338688003</v>
          </cell>
          <cell r="S20">
            <v>7804.9633862649607</v>
          </cell>
          <cell r="T20">
            <v>7734.4513411617099</v>
          </cell>
        </row>
        <row r="21">
          <cell r="D21">
            <v>7250.3607842044803</v>
          </cell>
          <cell r="E21">
            <v>7261.8140547792</v>
          </cell>
          <cell r="F21">
            <v>7318.6398972460802</v>
          </cell>
          <cell r="G21">
            <v>7483.8312997660805</v>
          </cell>
          <cell r="H21">
            <v>7804.9633862649607</v>
          </cell>
          <cell r="I21">
            <v>7786.9024595894407</v>
          </cell>
          <cell r="J21">
            <v>7853.8600414108805</v>
          </cell>
          <cell r="K21">
            <v>7966.6307055312009</v>
          </cell>
          <cell r="L21">
            <v>8105.8319940547208</v>
          </cell>
          <cell r="M21">
            <v>8255.1650219328003</v>
          </cell>
          <cell r="N21">
            <v>8364.8521132060796</v>
          </cell>
          <cell r="O21">
            <v>8301.4186146384</v>
          </cell>
          <cell r="P21">
            <v>8546.7829111814408</v>
          </cell>
          <cell r="Q21">
            <v>8720.7845218358398</v>
          </cell>
          <cell r="R21">
            <v>8684.6626684847997</v>
          </cell>
          <cell r="S21">
            <v>8726.9516675299201</v>
          </cell>
          <cell r="T21">
            <v>8667.0422522160006</v>
          </cell>
        </row>
        <row r="22">
          <cell r="D22">
            <v>7100.5872459196808</v>
          </cell>
          <cell r="E22">
            <v>7113.3620477145605</v>
          </cell>
          <cell r="F22">
            <v>7233.1808783424003</v>
          </cell>
          <cell r="G22">
            <v>7335.3792927014401</v>
          </cell>
          <cell r="H22">
            <v>7590.8753285990397</v>
          </cell>
          <cell r="I22">
            <v>7598.3640055132801</v>
          </cell>
          <cell r="J22">
            <v>7700.1219094655999</v>
          </cell>
          <cell r="K22">
            <v>7838.8826875824006</v>
          </cell>
          <cell r="L22">
            <v>7905.8402694038405</v>
          </cell>
          <cell r="M22">
            <v>8075.4367759910401</v>
          </cell>
          <cell r="N22">
            <v>8110.6776085286401</v>
          </cell>
          <cell r="O22">
            <v>8119.9283270697606</v>
          </cell>
          <cell r="P22">
            <v>8230.4964391564808</v>
          </cell>
          <cell r="Q22">
            <v>8523.8763700319996</v>
          </cell>
          <cell r="R22">
            <v>8434.4527574678414</v>
          </cell>
          <cell r="S22">
            <v>8459.5618506508799</v>
          </cell>
          <cell r="T22">
            <v>8405.819581031039</v>
          </cell>
        </row>
        <row r="23">
          <cell r="D23">
            <v>7359.6073650710396</v>
          </cell>
          <cell r="E23">
            <v>7402.7773849296</v>
          </cell>
          <cell r="F23">
            <v>7507.6188617289599</v>
          </cell>
          <cell r="G23">
            <v>7611.1388073081598</v>
          </cell>
          <cell r="H23">
            <v>7753.4236686787208</v>
          </cell>
          <cell r="I23">
            <v>7846.8118749033601</v>
          </cell>
          <cell r="J23">
            <v>7970.5952991916811</v>
          </cell>
          <cell r="K23">
            <v>8117.7257750361596</v>
          </cell>
          <cell r="L23">
            <v>8199.2202002793601</v>
          </cell>
          <cell r="M23">
            <v>8348.5532281574397</v>
          </cell>
          <cell r="N23">
            <v>8427.4045909603192</v>
          </cell>
          <cell r="O23">
            <v>8395.2473312697603</v>
          </cell>
          <cell r="P23">
            <v>8357.3634362918401</v>
          </cell>
          <cell r="Q23">
            <v>8746.3341254255993</v>
          </cell>
          <cell r="R23">
            <v>8702.2830847536006</v>
          </cell>
          <cell r="S23">
            <v>8745.0125942054401</v>
          </cell>
          <cell r="T23">
            <v>8644.5762214732804</v>
          </cell>
        </row>
        <row r="24">
          <cell r="D24">
            <v>7022.6169039302395</v>
          </cell>
          <cell r="E24">
            <v>7019.5333310832002</v>
          </cell>
          <cell r="F24">
            <v>7205.4287227190398</v>
          </cell>
          <cell r="G24">
            <v>7276.3508982009598</v>
          </cell>
          <cell r="H24">
            <v>7345.9515424627198</v>
          </cell>
          <cell r="I24">
            <v>7460.0437378031993</v>
          </cell>
          <cell r="J24">
            <v>7630.9617756105599</v>
          </cell>
          <cell r="K24">
            <v>7710.2536488201604</v>
          </cell>
          <cell r="L24">
            <v>7828.3104378211201</v>
          </cell>
          <cell r="M24">
            <v>7955.6179453632003</v>
          </cell>
          <cell r="N24">
            <v>8056.05431809536</v>
          </cell>
          <cell r="O24">
            <v>8028.3021624720004</v>
          </cell>
          <cell r="P24">
            <v>8111.5586293420802</v>
          </cell>
          <cell r="Q24">
            <v>8344.1481240902394</v>
          </cell>
          <cell r="R24">
            <v>8334.4568951423989</v>
          </cell>
          <cell r="S24">
            <v>8346.7911865305614</v>
          </cell>
          <cell r="T24">
            <v>8205.3873459734405</v>
          </cell>
        </row>
        <row r="25">
          <cell r="D25">
            <v>7013.8066957958399</v>
          </cell>
          <cell r="E25">
            <v>7056.0956948409603</v>
          </cell>
          <cell r="F25">
            <v>7241.1100656633598</v>
          </cell>
          <cell r="G25">
            <v>7259.1709923388798</v>
          </cell>
          <cell r="H25">
            <v>7305.8650954511995</v>
          </cell>
          <cell r="I25">
            <v>7395.2887080153596</v>
          </cell>
          <cell r="J25">
            <v>7680.2989411631997</v>
          </cell>
          <cell r="K25">
            <v>7780.7353138953604</v>
          </cell>
          <cell r="L25">
            <v>7888.6603635417596</v>
          </cell>
          <cell r="M25">
            <v>8047.2441099609596</v>
          </cell>
          <cell r="N25">
            <v>8074.115244770881</v>
          </cell>
          <cell r="O25">
            <v>8094.3787234800011</v>
          </cell>
          <cell r="P25">
            <v>8262.2131884403188</v>
          </cell>
          <cell r="Q25">
            <v>8412.4272371318384</v>
          </cell>
          <cell r="R25">
            <v>8448.9896008896012</v>
          </cell>
          <cell r="S25">
            <v>8363.0900715791995</v>
          </cell>
          <cell r="T25">
            <v>8333.5758743289607</v>
          </cell>
        </row>
        <row r="26">
          <cell r="D26">
            <v>6938.9199266534406</v>
          </cell>
          <cell r="E26">
            <v>6933.6338017728003</v>
          </cell>
          <cell r="F26">
            <v>7090.4555065651202</v>
          </cell>
          <cell r="G26">
            <v>7234.0618991558404</v>
          </cell>
          <cell r="H26">
            <v>7225.6922014281599</v>
          </cell>
          <cell r="I26">
            <v>7395.7292184220796</v>
          </cell>
          <cell r="J26">
            <v>7587.3512453452804</v>
          </cell>
          <cell r="K26">
            <v>7664.8810769279999</v>
          </cell>
          <cell r="L26">
            <v>7793.5101156902401</v>
          </cell>
          <cell r="M26">
            <v>7950.7723308892801</v>
          </cell>
          <cell r="N26">
            <v>8037.1123706063991</v>
          </cell>
          <cell r="O26">
            <v>8046.8035995542396</v>
          </cell>
          <cell r="P26">
            <v>8207.5898980070415</v>
          </cell>
          <cell r="Q26">
            <v>8246.795324205119</v>
          </cell>
          <cell r="R26">
            <v>8376.7458941875211</v>
          </cell>
          <cell r="S26">
            <v>8293.9299377241587</v>
          </cell>
          <cell r="T26">
            <v>8328.2897494483204</v>
          </cell>
        </row>
        <row r="27">
          <cell r="D27">
            <v>6663.16041204672</v>
          </cell>
          <cell r="E27">
            <v>6625.7170274755199</v>
          </cell>
          <cell r="F27">
            <v>6845.9722308355203</v>
          </cell>
          <cell r="G27">
            <v>6952.5757492617604</v>
          </cell>
          <cell r="H27">
            <v>6910.2867502166409</v>
          </cell>
          <cell r="I27">
            <v>6973.7202487843197</v>
          </cell>
          <cell r="J27">
            <v>7274.5888565740797</v>
          </cell>
          <cell r="K27">
            <v>7318.6398972460802</v>
          </cell>
          <cell r="L27">
            <v>7484.2718101728005</v>
          </cell>
          <cell r="M27">
            <v>7557.3965376883198</v>
          </cell>
          <cell r="N27">
            <v>7662.6785248943997</v>
          </cell>
          <cell r="O27">
            <v>7750.7806062384007</v>
          </cell>
          <cell r="P27">
            <v>7942.8431435683196</v>
          </cell>
          <cell r="Q27">
            <v>7937.1165082809603</v>
          </cell>
          <cell r="R27">
            <v>8035.7908393862399</v>
          </cell>
          <cell r="S27">
            <v>8008.9197045763203</v>
          </cell>
          <cell r="T27">
            <v>8044.1605371139203</v>
          </cell>
        </row>
        <row r="28">
          <cell r="D28">
            <v>6878.5700009328002</v>
          </cell>
          <cell r="E28">
            <v>6793.5514924358404</v>
          </cell>
          <cell r="F28">
            <v>7005.8775084748804</v>
          </cell>
          <cell r="G28">
            <v>7170.6284005881598</v>
          </cell>
          <cell r="H28">
            <v>7165.7827861142405</v>
          </cell>
          <cell r="I28">
            <v>7257.4089507120007</v>
          </cell>
          <cell r="J28">
            <v>7519.9531531171206</v>
          </cell>
          <cell r="K28">
            <v>7545.062246300161</v>
          </cell>
          <cell r="L28">
            <v>7737.5652940368</v>
          </cell>
          <cell r="M28">
            <v>7827.4294170076801</v>
          </cell>
          <cell r="N28">
            <v>7873.2424993065597</v>
          </cell>
          <cell r="O28">
            <v>7988.6562258672002</v>
          </cell>
          <cell r="P28">
            <v>8194.8150962121599</v>
          </cell>
          <cell r="Q28">
            <v>8203.6253043465604</v>
          </cell>
          <cell r="R28">
            <v>8285.560239996481</v>
          </cell>
          <cell r="S28">
            <v>8213.3165332944009</v>
          </cell>
          <cell r="T28">
            <v>8270.5828861680002</v>
          </cell>
        </row>
        <row r="29">
          <cell r="D29">
            <v>6701.0443070246401</v>
          </cell>
          <cell r="E29">
            <v>6638.9323396771197</v>
          </cell>
          <cell r="F29">
            <v>6828.7923249734404</v>
          </cell>
          <cell r="G29">
            <v>6968.8746343103994</v>
          </cell>
          <cell r="H29">
            <v>7051.6905907737601</v>
          </cell>
          <cell r="I29">
            <v>7049.4880387401599</v>
          </cell>
          <cell r="J29">
            <v>7290.8877416227206</v>
          </cell>
          <cell r="K29">
            <v>7349.0351153097599</v>
          </cell>
          <cell r="L29">
            <v>7532.7279549120003</v>
          </cell>
          <cell r="M29">
            <v>7603.2096199872003</v>
          </cell>
          <cell r="N29">
            <v>7641.9745357785596</v>
          </cell>
          <cell r="O29">
            <v>7711.5751800403195</v>
          </cell>
          <cell r="P29">
            <v>7974.5598928521595</v>
          </cell>
          <cell r="Q29">
            <v>7935.7949770608002</v>
          </cell>
          <cell r="R29">
            <v>8010.2412357964795</v>
          </cell>
          <cell r="S29">
            <v>7951.6533517027201</v>
          </cell>
          <cell r="T29">
            <v>7923.9011960793605</v>
          </cell>
        </row>
        <row r="30">
          <cell r="D30">
            <v>7007.6395501017596</v>
          </cell>
          <cell r="E30">
            <v>6951.2542180415994</v>
          </cell>
          <cell r="F30">
            <v>7115.5645997481597</v>
          </cell>
          <cell r="G30">
            <v>7293.0902936563198</v>
          </cell>
          <cell r="H30">
            <v>7409.8255514371203</v>
          </cell>
          <cell r="I30">
            <v>7396.1697288288005</v>
          </cell>
          <cell r="J30">
            <v>7635.8073900844802</v>
          </cell>
          <cell r="K30">
            <v>7681.6204723833607</v>
          </cell>
          <cell r="L30">
            <v>7863.9917807654401</v>
          </cell>
          <cell r="M30">
            <v>7954.7369245497603</v>
          </cell>
          <cell r="N30">
            <v>7997.4664340016006</v>
          </cell>
          <cell r="O30">
            <v>8089.9736194128009</v>
          </cell>
          <cell r="P30">
            <v>8304.0616770787201</v>
          </cell>
          <cell r="Q30">
            <v>8277.1905422687996</v>
          </cell>
          <cell r="R30">
            <v>8327.4087286348804</v>
          </cell>
          <cell r="S30">
            <v>8296.1324897577597</v>
          </cell>
          <cell r="T30">
            <v>8256.9270635596804</v>
          </cell>
        </row>
      </sheetData>
      <sheetData sheetId="8">
        <row r="19">
          <cell r="D19">
            <v>1769.547143228217</v>
          </cell>
          <cell r="E19">
            <v>1893.2809750230558</v>
          </cell>
          <cell r="F19">
            <v>1917.8482687582175</v>
          </cell>
          <cell r="G19">
            <v>1961.9585280615127</v>
          </cell>
          <cell r="H19">
            <v>2144.607809031982</v>
          </cell>
          <cell r="I19">
            <v>2235.4891515054737</v>
          </cell>
          <cell r="J19">
            <v>2401.9534023837236</v>
          </cell>
          <cell r="K19">
            <v>2409.7133484934134</v>
          </cell>
          <cell r="L19">
            <v>2358.0723033457298</v>
          </cell>
          <cell r="M19">
            <v>2342.3594090461384</v>
          </cell>
          <cell r="N19">
            <v>2227.5245820322234</v>
          </cell>
          <cell r="O19">
            <v>2399.7829286058241</v>
          </cell>
          <cell r="P19">
            <v>2382.8059094706705</v>
          </cell>
          <cell r="Q19">
            <v>2402.6833676424812</v>
          </cell>
          <cell r="R19">
            <v>2256.8350140685775</v>
          </cell>
          <cell r="S19">
            <v>2284.1683200000002</v>
          </cell>
          <cell r="T19">
            <v>2324.1945549107145</v>
          </cell>
        </row>
        <row r="20">
          <cell r="D20">
            <v>1224.890058412175</v>
          </cell>
          <cell r="E20">
            <v>1405.0381003483092</v>
          </cell>
          <cell r="F20">
            <v>1566.393873452163</v>
          </cell>
          <cell r="G20">
            <v>1634.5674477186219</v>
          </cell>
          <cell r="H20">
            <v>1757.0272823726314</v>
          </cell>
          <cell r="I20">
            <v>1712.7365577095975</v>
          </cell>
          <cell r="J20">
            <v>1916.2085270768291</v>
          </cell>
          <cell r="K20">
            <v>1806.9052275795341</v>
          </cell>
          <cell r="L20">
            <v>1843.5815542318173</v>
          </cell>
          <cell r="M20">
            <v>1854.0098699565713</v>
          </cell>
          <cell r="N20">
            <v>1820.1133973997146</v>
          </cell>
          <cell r="O20">
            <v>1820.8112732265686</v>
          </cell>
          <cell r="P20">
            <v>1758.4433255616293</v>
          </cell>
          <cell r="Q20">
            <v>1876.5730443082498</v>
          </cell>
          <cell r="R20">
            <v>1722.0991648914348</v>
          </cell>
          <cell r="S20">
            <v>1761.68424</v>
          </cell>
          <cell r="T20">
            <v>1795.1465240582593</v>
          </cell>
        </row>
        <row r="21">
          <cell r="D21">
            <v>1107.230668238815</v>
          </cell>
          <cell r="E21">
            <v>1417.5330240969497</v>
          </cell>
          <cell r="F21">
            <v>1425.8226279255666</v>
          </cell>
          <cell r="G21">
            <v>1545.8973383125447</v>
          </cell>
          <cell r="H21">
            <v>1686.5704518156565</v>
          </cell>
          <cell r="I21">
            <v>1404.6680128743733</v>
          </cell>
          <cell r="J21">
            <v>1713.5993157484613</v>
          </cell>
          <cell r="K21">
            <v>1698.9888863367755</v>
          </cell>
          <cell r="L21">
            <v>1685.3558962827037</v>
          </cell>
          <cell r="M21">
            <v>1840.5988506517258</v>
          </cell>
          <cell r="N21">
            <v>1813.3815620145906</v>
          </cell>
          <cell r="O21">
            <v>1663.5355565025097</v>
          </cell>
          <cell r="P21">
            <v>1631.2475769424354</v>
          </cell>
          <cell r="Q21">
            <v>1791.2416902723805</v>
          </cell>
          <cell r="R21">
            <v>1756.5895039433926</v>
          </cell>
          <cell r="S21">
            <v>1762.6554000000001</v>
          </cell>
          <cell r="T21">
            <v>1701.4723200000001</v>
          </cell>
        </row>
        <row r="22">
          <cell r="D22">
            <v>744.03381785586134</v>
          </cell>
          <cell r="E22">
            <v>1076.8859966835983</v>
          </cell>
          <cell r="F22">
            <v>925.01676663021726</v>
          </cell>
          <cell r="G22">
            <v>1232.5749611401552</v>
          </cell>
          <cell r="H22">
            <v>1436.327649930962</v>
          </cell>
          <cell r="I22">
            <v>940.86342050683618</v>
          </cell>
          <cell r="J22">
            <v>1249.7212096667661</v>
          </cell>
          <cell r="K22">
            <v>1355.9092744457146</v>
          </cell>
          <cell r="L22">
            <v>1321.3696594239389</v>
          </cell>
          <cell r="M22">
            <v>1405.7290475738737</v>
          </cell>
          <cell r="N22">
            <v>1446.5397612435302</v>
          </cell>
          <cell r="O22">
            <v>1324.4918747264778</v>
          </cell>
          <cell r="P22">
            <v>1317.2153065157486</v>
          </cell>
          <cell r="Q22">
            <v>1470.3446567516578</v>
          </cell>
          <cell r="R22">
            <v>1388.197721405571</v>
          </cell>
          <cell r="S22">
            <v>1481.5439626121745</v>
          </cell>
          <cell r="T22">
            <v>1420.5894909240437</v>
          </cell>
        </row>
        <row r="23">
          <cell r="D23">
            <v>373.08304726651392</v>
          </cell>
          <cell r="E23">
            <v>442.66441490230943</v>
          </cell>
          <cell r="F23">
            <v>478.97065640543076</v>
          </cell>
          <cell r="G23">
            <v>688.57944127882377</v>
          </cell>
          <cell r="H23">
            <v>778.98148675579716</v>
          </cell>
          <cell r="I23">
            <v>563.74209550736441</v>
          </cell>
          <cell r="J23">
            <v>698.68839482082888</v>
          </cell>
          <cell r="K23">
            <v>773.46536181375041</v>
          </cell>
          <cell r="L23">
            <v>800.65610019843257</v>
          </cell>
          <cell r="M23">
            <v>794.69637502562784</v>
          </cell>
          <cell r="N23">
            <v>844.01710093013435</v>
          </cell>
          <cell r="O23">
            <v>843.11680190156267</v>
          </cell>
          <cell r="P23">
            <v>879.23773395046476</v>
          </cell>
          <cell r="Q23">
            <v>946.14690125582229</v>
          </cell>
          <cell r="R23">
            <v>884.40509712432606</v>
          </cell>
          <cell r="S23">
            <v>949.70400462064015</v>
          </cell>
          <cell r="T23">
            <v>890.55372</v>
          </cell>
        </row>
        <row r="24">
          <cell r="D24">
            <v>97.130708279832788</v>
          </cell>
          <cell r="E24">
            <v>89.564549690124451</v>
          </cell>
          <cell r="F24">
            <v>93.714067490280058</v>
          </cell>
          <cell r="G24">
            <v>123.23076788351953</v>
          </cell>
          <cell r="H24">
            <v>126.97057859696753</v>
          </cell>
          <cell r="I24">
            <v>118.09969528787508</v>
          </cell>
          <cell r="J24">
            <v>131.63236244038865</v>
          </cell>
          <cell r="K24">
            <v>143.12133824845793</v>
          </cell>
          <cell r="L24">
            <v>143.02268936697442</v>
          </cell>
          <cell r="M24">
            <v>172.86648</v>
          </cell>
          <cell r="N24">
            <v>192.3489793245125</v>
          </cell>
          <cell r="O24">
            <v>219.1029627855352</v>
          </cell>
          <cell r="P24">
            <v>223.54806007840247</v>
          </cell>
          <cell r="Q24">
            <v>227.66268184945238</v>
          </cell>
          <cell r="R24">
            <v>227.25144</v>
          </cell>
          <cell r="S24">
            <v>223.59481015234519</v>
          </cell>
          <cell r="T24">
            <v>221.1828399352311</v>
          </cell>
        </row>
        <row r="25">
          <cell r="D25">
            <v>150.4376308922761</v>
          </cell>
          <cell r="E25">
            <v>136.98733047751708</v>
          </cell>
          <cell r="F25">
            <v>144.47294313550074</v>
          </cell>
          <cell r="G25">
            <v>156.9321111796956</v>
          </cell>
          <cell r="H25">
            <v>189.2805878503591</v>
          </cell>
          <cell r="I25">
            <v>179.92113945087124</v>
          </cell>
          <cell r="J25">
            <v>189.57389354738683</v>
          </cell>
          <cell r="K25">
            <v>222.61926976101543</v>
          </cell>
          <cell r="L25">
            <v>224.34232394543338</v>
          </cell>
          <cell r="M25">
            <v>240.84768</v>
          </cell>
          <cell r="N25">
            <v>254.04953763446179</v>
          </cell>
          <cell r="O25">
            <v>265.93480353079434</v>
          </cell>
          <cell r="P25">
            <v>278.19629798220456</v>
          </cell>
          <cell r="Q25">
            <v>296.57124013127543</v>
          </cell>
          <cell r="R25">
            <v>279.69407999999999</v>
          </cell>
          <cell r="S25">
            <v>277.32872706585397</v>
          </cell>
          <cell r="T25">
            <v>301.05959999999999</v>
          </cell>
        </row>
        <row r="26">
          <cell r="D26">
            <v>898.96970029698889</v>
          </cell>
          <cell r="E26">
            <v>931.47989605821249</v>
          </cell>
          <cell r="F26">
            <v>974.35326587271823</v>
          </cell>
          <cell r="G26">
            <v>1036.1154627858753</v>
          </cell>
          <cell r="H26">
            <v>1183.0891407627746</v>
          </cell>
          <cell r="I26">
            <v>1291.2631037993644</v>
          </cell>
          <cell r="J26">
            <v>1349.6980906480214</v>
          </cell>
          <cell r="K26">
            <v>1339.2490520448041</v>
          </cell>
          <cell r="L26">
            <v>1303.572654716879</v>
          </cell>
          <cell r="M26">
            <v>1283.3351300046031</v>
          </cell>
          <cell r="N26">
            <v>1343.0450920195331</v>
          </cell>
          <cell r="O26">
            <v>1354.0684070086863</v>
          </cell>
          <cell r="P26">
            <v>1425.6053946523371</v>
          </cell>
          <cell r="Q26">
            <v>1357.1286420667345</v>
          </cell>
          <cell r="R26">
            <v>1290.67164</v>
          </cell>
          <cell r="S26">
            <v>1263.72097884</v>
          </cell>
          <cell r="T26">
            <v>1377.1048800000001</v>
          </cell>
        </row>
        <row r="27">
          <cell r="D27">
            <v>1914.2613904003465</v>
          </cell>
          <cell r="E27">
            <v>2039.8895018829974</v>
          </cell>
          <cell r="F27">
            <v>2001.6774239531642</v>
          </cell>
          <cell r="G27">
            <v>2252.0408683140618</v>
          </cell>
          <cell r="H27">
            <v>2366.2240010105543</v>
          </cell>
          <cell r="I27">
            <v>2539.7066913621934</v>
          </cell>
          <cell r="J27">
            <v>2672.946420671014</v>
          </cell>
          <cell r="K27">
            <v>2469.9069373601542</v>
          </cell>
          <cell r="L27">
            <v>2496.0097570246148</v>
          </cell>
          <cell r="M27">
            <v>2456.0636399999999</v>
          </cell>
          <cell r="N27">
            <v>2604.1883683223541</v>
          </cell>
          <cell r="O27">
            <v>2587.1158868156735</v>
          </cell>
          <cell r="P27">
            <v>2629.5470820735595</v>
          </cell>
          <cell r="Q27">
            <v>2515.1992834259268</v>
          </cell>
          <cell r="R27">
            <v>2434.69812</v>
          </cell>
          <cell r="S27">
            <v>2424.6595702377122</v>
          </cell>
          <cell r="T27">
            <v>2525.0160000000001</v>
          </cell>
        </row>
        <row r="28">
          <cell r="D28">
            <v>2425.7517625649893</v>
          </cell>
          <cell r="E28">
            <v>2452.9988790905932</v>
          </cell>
          <cell r="F28">
            <v>2562.5942922310501</v>
          </cell>
          <cell r="G28">
            <v>2807.0153509913262</v>
          </cell>
          <cell r="H28">
            <v>2907.863471698879</v>
          </cell>
          <cell r="I28">
            <v>3064.7652770495383</v>
          </cell>
          <cell r="J28">
            <v>3204.1434700267209</v>
          </cell>
          <cell r="K28">
            <v>3118.5312276668278</v>
          </cell>
          <cell r="L28">
            <v>2948.4642794894685</v>
          </cell>
          <cell r="M28">
            <v>3028.0768800000001</v>
          </cell>
          <cell r="N28">
            <v>3204.0890819894453</v>
          </cell>
          <cell r="O28">
            <v>3120.5398235163661</v>
          </cell>
          <cell r="P28">
            <v>3146.5033813510117</v>
          </cell>
          <cell r="Q28">
            <v>3042.64428</v>
          </cell>
          <cell r="R28">
            <v>2937.759</v>
          </cell>
          <cell r="S28">
            <v>2929.1153092687905</v>
          </cell>
          <cell r="T28">
            <v>2989.2304800000002</v>
          </cell>
        </row>
        <row r="29">
          <cell r="D29">
            <v>2285.5045643611734</v>
          </cell>
          <cell r="E29">
            <v>2376.3690571055095</v>
          </cell>
          <cell r="F29">
            <v>2457.0109698798601</v>
          </cell>
          <cell r="G29">
            <v>2568.3048830904836</v>
          </cell>
          <cell r="H29">
            <v>2765.3892938311365</v>
          </cell>
          <cell r="I29">
            <v>2875.3624893824208</v>
          </cell>
          <cell r="J29">
            <v>2957.2844302127546</v>
          </cell>
          <cell r="K29">
            <v>2894.375998540881</v>
          </cell>
          <cell r="L29">
            <v>2762.8150753664495</v>
          </cell>
          <cell r="M29">
            <v>2879.3930982354609</v>
          </cell>
          <cell r="N29">
            <v>2908.6735485842692</v>
          </cell>
          <cell r="O29">
            <v>2916.1802074456796</v>
          </cell>
          <cell r="P29">
            <v>2843.084134868619</v>
          </cell>
          <cell r="Q29">
            <v>2800.6046310203783</v>
          </cell>
          <cell r="R29">
            <v>2752.2674400000001</v>
          </cell>
          <cell r="S29">
            <v>2738.2407758873201</v>
          </cell>
          <cell r="T29">
            <v>2794.9984800000002</v>
          </cell>
        </row>
        <row r="30">
          <cell r="D30">
            <v>2096.2143321921644</v>
          </cell>
          <cell r="E30">
            <v>2182.0563679957177</v>
          </cell>
          <cell r="F30">
            <v>2081.758260280666</v>
          </cell>
          <cell r="G30">
            <v>2362.1395417509957</v>
          </cell>
          <cell r="H30">
            <v>2520.2922773111359</v>
          </cell>
          <cell r="I30">
            <v>2640.0279687190782</v>
          </cell>
          <cell r="J30">
            <v>2727.8683956586897</v>
          </cell>
          <cell r="K30">
            <v>2685.1194060956223</v>
          </cell>
          <cell r="L30">
            <v>2611.7234987208008</v>
          </cell>
          <cell r="M30">
            <v>2544.6734487443787</v>
          </cell>
          <cell r="N30">
            <v>2656.5303570392525</v>
          </cell>
          <cell r="O30">
            <v>2643.1731695975136</v>
          </cell>
          <cell r="P30">
            <v>2662.3010745082988</v>
          </cell>
          <cell r="Q30">
            <v>2528.3730489089012</v>
          </cell>
          <cell r="R30">
            <v>2513.3620799999999</v>
          </cell>
          <cell r="S30">
            <v>2536.3065774170714</v>
          </cell>
          <cell r="T30">
            <v>2572.60284</v>
          </cell>
        </row>
      </sheetData>
      <sheetData sheetId="9" refreshError="1"/>
    </sheetDataSet>
  </externalBook>
</externalLink>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B45"/>
  <sheetViews>
    <sheetView tabSelected="1" zoomScale="70" zoomScaleNormal="70" workbookViewId="0">
      <selection activeCell="A2" sqref="A2"/>
    </sheetView>
  </sheetViews>
  <sheetFormatPr defaultColWidth="9" defaultRowHeight="15.5"/>
  <cols>
    <col min="1" max="1" width="9" style="16"/>
    <col min="2" max="2" width="19.25" style="16" customWidth="1"/>
    <col min="3" max="3" width="4.5" style="16" bestFit="1" customWidth="1"/>
    <col min="4" max="16" width="8.33203125" style="16" bestFit="1" customWidth="1"/>
    <col min="17" max="18" width="8.33203125" style="16" customWidth="1"/>
    <col min="19" max="19" width="8.75" style="16" customWidth="1"/>
    <col min="20" max="20" width="8.33203125" style="16" customWidth="1"/>
    <col min="21" max="22" width="8.25" style="16" customWidth="1"/>
    <col min="23" max="23" width="14.83203125" style="16" customWidth="1"/>
    <col min="24" max="24" width="15.25" style="16" customWidth="1"/>
    <col min="25" max="25" width="14.83203125" style="16" customWidth="1"/>
    <col min="26" max="26" width="14.25" style="16" customWidth="1"/>
    <col min="27" max="27" width="15.08203125" style="16" customWidth="1"/>
    <col min="28" max="28" width="15.33203125" style="16" customWidth="1"/>
    <col min="29" max="16384" width="9" style="16"/>
  </cols>
  <sheetData>
    <row r="3" spans="1:28" ht="20">
      <c r="A3" s="37" t="s">
        <v>28</v>
      </c>
      <c r="C3" s="15"/>
      <c r="D3" s="15"/>
      <c r="E3" s="15"/>
      <c r="F3" s="15"/>
      <c r="G3" s="15"/>
      <c r="H3" s="15"/>
      <c r="I3" s="15"/>
      <c r="J3" s="15"/>
      <c r="K3" s="15"/>
      <c r="L3" s="15"/>
    </row>
    <row r="4" spans="1:28">
      <c r="A4" s="17" t="s">
        <v>33</v>
      </c>
      <c r="C4" s="18"/>
      <c r="D4" s="18"/>
    </row>
    <row r="5" spans="1:28">
      <c r="A5" s="19" t="s">
        <v>34</v>
      </c>
    </row>
    <row r="6" spans="1:28">
      <c r="A6" s="20" t="s">
        <v>48</v>
      </c>
      <c r="C6" s="60"/>
      <c r="D6" s="60"/>
      <c r="J6" s="16" t="s">
        <v>39</v>
      </c>
    </row>
    <row r="7" spans="1:28">
      <c r="B7" s="21"/>
      <c r="D7" s="22"/>
    </row>
    <row r="8" spans="1:28" ht="15" customHeight="1">
      <c r="B8" s="45" t="s">
        <v>36</v>
      </c>
      <c r="D8" s="22"/>
      <c r="E8" s="16" t="s">
        <v>18</v>
      </c>
      <c r="Q8" s="23"/>
      <c r="R8" s="23"/>
      <c r="S8" s="23"/>
      <c r="T8" s="23"/>
      <c r="U8" s="23"/>
      <c r="V8" s="23"/>
      <c r="W8" s="26"/>
      <c r="Y8" s="23"/>
    </row>
    <row r="9" spans="1:28">
      <c r="B9" s="65"/>
      <c r="C9" s="66"/>
      <c r="D9" s="24" t="s">
        <v>14</v>
      </c>
      <c r="E9" s="24">
        <v>2009</v>
      </c>
      <c r="F9" s="24">
        <v>2010</v>
      </c>
      <c r="G9" s="24">
        <v>2011</v>
      </c>
      <c r="H9" s="24" t="s">
        <v>15</v>
      </c>
      <c r="I9" s="24">
        <v>2013</v>
      </c>
      <c r="J9" s="24">
        <v>2014</v>
      </c>
      <c r="K9" s="24">
        <v>2015</v>
      </c>
      <c r="L9" s="24" t="s">
        <v>16</v>
      </c>
      <c r="M9" s="24">
        <v>2017</v>
      </c>
      <c r="N9" s="24">
        <v>2018</v>
      </c>
      <c r="O9" s="24">
        <v>2019</v>
      </c>
      <c r="P9" s="24" t="s">
        <v>37</v>
      </c>
      <c r="Q9" s="24">
        <v>2021</v>
      </c>
      <c r="R9" s="24">
        <v>2022</v>
      </c>
      <c r="S9" s="24">
        <v>2023</v>
      </c>
      <c r="T9" s="24" t="s">
        <v>45</v>
      </c>
      <c r="U9" s="24">
        <v>2025</v>
      </c>
      <c r="V9" s="59">
        <v>2026</v>
      </c>
      <c r="Y9" s="24" t="s">
        <v>0</v>
      </c>
      <c r="AA9" s="24" t="s">
        <v>46</v>
      </c>
      <c r="AB9" s="24" t="s">
        <v>49</v>
      </c>
    </row>
    <row r="10" spans="1:28">
      <c r="B10" s="61" t="s">
        <v>11</v>
      </c>
      <c r="C10" s="62"/>
      <c r="D10" s="25">
        <f t="shared" ref="D10:R21" si="0">D26/$C26</f>
        <v>692.21296062693</v>
      </c>
      <c r="E10" s="25">
        <f t="shared" si="0"/>
        <v>699.49377450330803</v>
      </c>
      <c r="F10" s="25">
        <f t="shared" si="0"/>
        <v>685.98168107080426</v>
      </c>
      <c r="G10" s="25">
        <f t="shared" si="0"/>
        <v>707.08759345590829</v>
      </c>
      <c r="H10" s="25">
        <f t="shared" si="0"/>
        <v>722.93757728883088</v>
      </c>
      <c r="I10" s="25">
        <f t="shared" si="0"/>
        <v>728.4739023331598</v>
      </c>
      <c r="J10" s="25">
        <f t="shared" si="0"/>
        <v>760.72377212813558</v>
      </c>
      <c r="K10" s="25">
        <f t="shared" si="0"/>
        <v>765.42103988270003</v>
      </c>
      <c r="L10" s="25">
        <f t="shared" si="0"/>
        <v>779.53898902065475</v>
      </c>
      <c r="M10" s="25">
        <f t="shared" si="0"/>
        <v>777.45020611893744</v>
      </c>
      <c r="N10" s="25">
        <f t="shared" si="0"/>
        <v>797.96430535711738</v>
      </c>
      <c r="O10" s="25">
        <f t="shared" si="0"/>
        <v>795.77822823193787</v>
      </c>
      <c r="P10" s="25">
        <f t="shared" si="0"/>
        <v>806.33610680288211</v>
      </c>
      <c r="Q10" s="25">
        <f t="shared" ref="Q10:S21" si="1">IF(Q26=" ", " ",Q26/$C26)</f>
        <v>815.06379124447631</v>
      </c>
      <c r="R10" s="25">
        <f t="shared" si="1"/>
        <v>801.96381186948679</v>
      </c>
      <c r="S10" s="25">
        <f t="shared" si="1"/>
        <v>823.08025512701931</v>
      </c>
      <c r="T10" s="25">
        <v>805.25058151648125</v>
      </c>
      <c r="U10" s="25">
        <v>804.67981582986647</v>
      </c>
      <c r="V10" s="25">
        <v>850.47436901052424</v>
      </c>
      <c r="Y10" s="49">
        <v>818.39500278574599</v>
      </c>
      <c r="Z10" s="23"/>
      <c r="AA10" s="25">
        <v>815.91193597180177</v>
      </c>
      <c r="AB10" s="25">
        <v>850.47436901052424</v>
      </c>
    </row>
    <row r="11" spans="1:28">
      <c r="B11" s="63" t="s">
        <v>12</v>
      </c>
      <c r="C11" s="64"/>
      <c r="D11" s="27">
        <f t="shared" si="0"/>
        <v>689.80735943906404</v>
      </c>
      <c r="E11" s="27">
        <f t="shared" si="0"/>
        <v>695.83941691577797</v>
      </c>
      <c r="F11" s="27">
        <f t="shared" si="0"/>
        <v>693.45007735781462</v>
      </c>
      <c r="G11" s="27">
        <f t="shared" si="0"/>
        <v>714.45939316335432</v>
      </c>
      <c r="H11" s="27">
        <f t="shared" si="0"/>
        <v>748.98809296400975</v>
      </c>
      <c r="I11" s="27">
        <f t="shared" si="0"/>
        <v>730.32881547321711</v>
      </c>
      <c r="J11" s="27">
        <f t="shared" si="0"/>
        <v>765.15937272863835</v>
      </c>
      <c r="K11" s="27">
        <f t="shared" si="0"/>
        <v>757.78836852560119</v>
      </c>
      <c r="L11" s="27">
        <f t="shared" si="0"/>
        <v>782.76694225783672</v>
      </c>
      <c r="M11" s="27">
        <f t="shared" si="0"/>
        <v>783.83544735628936</v>
      </c>
      <c r="N11" s="27">
        <f t="shared" si="0"/>
        <v>801.63662738257074</v>
      </c>
      <c r="O11" s="27">
        <f t="shared" si="0"/>
        <v>794.99065154808193</v>
      </c>
      <c r="P11" s="27">
        <f>P27/$C27</f>
        <v>805.65058823028482</v>
      </c>
      <c r="Q11" s="27">
        <f t="shared" si="1"/>
        <v>817.94307873513742</v>
      </c>
      <c r="R11" s="27">
        <f t="shared" si="1"/>
        <v>810.56664647164769</v>
      </c>
      <c r="S11" s="27">
        <f t="shared" si="1"/>
        <v>830.22562607268594</v>
      </c>
      <c r="T11" s="27">
        <v>827.93230236695979</v>
      </c>
      <c r="U11" s="27">
        <v>811.61558952158646</v>
      </c>
      <c r="V11" s="27"/>
      <c r="Y11" s="50">
        <v>831.39269067279167</v>
      </c>
      <c r="Z11" s="23"/>
      <c r="AA11" s="27">
        <v>824.52460955592392</v>
      </c>
      <c r="AB11" s="27">
        <v>861.47320652108795</v>
      </c>
    </row>
    <row r="12" spans="1:28">
      <c r="B12" s="61" t="s">
        <v>13</v>
      </c>
      <c r="C12" s="62"/>
      <c r="D12" s="25">
        <f t="shared" si="0"/>
        <v>685.82105479791949</v>
      </c>
      <c r="E12" s="25">
        <f t="shared" si="0"/>
        <v>697.29640799088475</v>
      </c>
      <c r="F12" s="25">
        <f t="shared" si="0"/>
        <v>695.9313527820899</v>
      </c>
      <c r="G12" s="25">
        <f t="shared" si="0"/>
        <v>718.59444900110043</v>
      </c>
      <c r="H12" s="25">
        <f t="shared" si="0"/>
        <v>743.07801465034242</v>
      </c>
      <c r="I12" s="25">
        <f t="shared" si="0"/>
        <v>723.39277525528439</v>
      </c>
      <c r="J12" s="25">
        <f t="shared" si="0"/>
        <v>760.74265830965624</v>
      </c>
      <c r="K12" s="25">
        <f t="shared" si="0"/>
        <v>761.90066112531792</v>
      </c>
      <c r="L12" s="25">
        <f t="shared" si="0"/>
        <v>785.03511956723401</v>
      </c>
      <c r="M12" s="25">
        <f t="shared" si="0"/>
        <v>797.2507391550638</v>
      </c>
      <c r="N12" s="25">
        <f t="shared" si="0"/>
        <v>806.05994994837749</v>
      </c>
      <c r="O12" s="25">
        <f t="shared" si="0"/>
        <v>800.60161992314886</v>
      </c>
      <c r="P12" s="25">
        <f t="shared" si="0"/>
        <v>814.77015187020061</v>
      </c>
      <c r="Q12" s="25">
        <f t="shared" si="1"/>
        <v>832.75771250812818</v>
      </c>
      <c r="R12" s="25">
        <f>IF(R28=" ", " ",R28/$C28)</f>
        <v>824.49778768850229</v>
      </c>
      <c r="S12" s="25">
        <f t="shared" si="1"/>
        <v>841.42750291420816</v>
      </c>
      <c r="T12" s="25">
        <v>825.53222439536319</v>
      </c>
      <c r="U12" s="25">
        <v>830.19348964480696</v>
      </c>
      <c r="V12" s="25"/>
      <c r="Y12" s="49">
        <v>840.53766013317988</v>
      </c>
      <c r="Z12" s="23"/>
      <c r="AA12" s="25">
        <v>834.42493524245731</v>
      </c>
      <c r="AB12" s="25">
        <v>861.61703711764687</v>
      </c>
    </row>
    <row r="13" spans="1:28">
      <c r="B13" s="63" t="s">
        <v>3</v>
      </c>
      <c r="C13" s="64"/>
      <c r="D13" s="27">
        <f t="shared" si="0"/>
        <v>686.27642555303316</v>
      </c>
      <c r="E13" s="27">
        <f t="shared" si="0"/>
        <v>705.57426094540506</v>
      </c>
      <c r="F13" s="27">
        <f t="shared" si="0"/>
        <v>701.82060253125189</v>
      </c>
      <c r="G13" s="27">
        <f t="shared" si="0"/>
        <v>729.15052585811566</v>
      </c>
      <c r="H13" s="27">
        <f t="shared" si="0"/>
        <v>731.83853349866661</v>
      </c>
      <c r="I13" s="27">
        <f t="shared" si="0"/>
        <v>724.0893963623372</v>
      </c>
      <c r="J13" s="27">
        <f t="shared" si="0"/>
        <v>770.25666149941219</v>
      </c>
      <c r="K13" s="27">
        <f t="shared" si="0"/>
        <v>789.00370593436992</v>
      </c>
      <c r="L13" s="27">
        <f t="shared" si="0"/>
        <v>790.15412697584293</v>
      </c>
      <c r="M13" s="27">
        <f t="shared" si="0"/>
        <v>803.94660872840871</v>
      </c>
      <c r="N13" s="27">
        <f t="shared" si="0"/>
        <v>813.72801132475774</v>
      </c>
      <c r="O13" s="27">
        <f t="shared" si="0"/>
        <v>812.53538543397917</v>
      </c>
      <c r="P13" s="27">
        <f t="shared" si="0"/>
        <v>820.45637636023616</v>
      </c>
      <c r="Q13" s="27">
        <f>IF(Q29=" ", " ",Q29/$C29)</f>
        <v>843.82944015187843</v>
      </c>
      <c r="R13" s="27">
        <f>IF(R29=" ", " ",R29/$C29)</f>
        <v>830.65226107338606</v>
      </c>
      <c r="S13" s="27">
        <f t="shared" si="1"/>
        <v>850.70369862659618</v>
      </c>
      <c r="T13" s="27">
        <v>832.958883126827</v>
      </c>
      <c r="U13" s="27">
        <v>846.50293420675268</v>
      </c>
      <c r="V13" s="27"/>
      <c r="Y13" s="50">
        <v>851.7717633289476</v>
      </c>
      <c r="Z13" s="23"/>
      <c r="AA13" s="27">
        <v>846.50293420675268</v>
      </c>
      <c r="AB13" s="27">
        <v>872.25770872594558</v>
      </c>
    </row>
    <row r="14" spans="1:28">
      <c r="B14" s="61" t="s">
        <v>1</v>
      </c>
      <c r="C14" s="62"/>
      <c r="D14" s="25">
        <f t="shared" si="0"/>
        <v>681.96352154859403</v>
      </c>
      <c r="E14" s="25">
        <f t="shared" si="0"/>
        <v>689.45444375095894</v>
      </c>
      <c r="F14" s="25">
        <f t="shared" si="0"/>
        <v>699.74640185881151</v>
      </c>
      <c r="G14" s="25">
        <f t="shared" si="0"/>
        <v>716.74701662174539</v>
      </c>
      <c r="H14" s="25">
        <f t="shared" si="0"/>
        <v>689.1695693517587</v>
      </c>
      <c r="I14" s="25">
        <f t="shared" si="0"/>
        <v>728.40075360228138</v>
      </c>
      <c r="J14" s="25">
        <f t="shared" si="0"/>
        <v>757.29055511814545</v>
      </c>
      <c r="K14" s="25">
        <f t="shared" si="0"/>
        <v>779.64188771212355</v>
      </c>
      <c r="L14" s="25">
        <f t="shared" si="0"/>
        <v>780.11013445551407</v>
      </c>
      <c r="M14" s="25">
        <f t="shared" si="0"/>
        <v>790.52492588595726</v>
      </c>
      <c r="N14" s="25">
        <f t="shared" si="0"/>
        <v>803.62142264151339</v>
      </c>
      <c r="O14" s="25">
        <f t="shared" si="0"/>
        <v>798.65074875283358</v>
      </c>
      <c r="P14" s="25">
        <f t="shared" si="0"/>
        <v>801.83992685374972</v>
      </c>
      <c r="Q14" s="25">
        <f t="shared" si="1"/>
        <v>829.54264136365771</v>
      </c>
      <c r="R14" s="25">
        <f>IF(R30=" ", " ",R30/$C30)</f>
        <v>817.05040546836199</v>
      </c>
      <c r="S14" s="25">
        <f>IF(S30=" ", " ",S30/$C30)</f>
        <v>837.94828046827331</v>
      </c>
      <c r="T14" s="25">
        <v>820.89489856375678</v>
      </c>
      <c r="U14" s="25">
        <v>833.5146946220674</v>
      </c>
      <c r="V14" s="25"/>
      <c r="Y14" s="49">
        <v>839.21705986319375</v>
      </c>
      <c r="Z14" s="23"/>
      <c r="AA14" s="25">
        <v>832.31040930317442</v>
      </c>
      <c r="AB14" s="25">
        <v>858.99237956244224</v>
      </c>
    </row>
    <row r="15" spans="1:28">
      <c r="B15" s="63" t="s">
        <v>4</v>
      </c>
      <c r="C15" s="64"/>
      <c r="D15" s="27">
        <f t="shared" si="0"/>
        <v>653.14553987394481</v>
      </c>
      <c r="E15" s="27">
        <f t="shared" si="0"/>
        <v>664.78967555356837</v>
      </c>
      <c r="F15" s="27">
        <f t="shared" si="0"/>
        <v>678.40037415538268</v>
      </c>
      <c r="G15" s="27">
        <f t="shared" si="0"/>
        <v>686.68472950622993</v>
      </c>
      <c r="H15" s="27">
        <f t="shared" si="0"/>
        <v>663.8062952103229</v>
      </c>
      <c r="I15" s="27">
        <f t="shared" si="0"/>
        <v>699.17410055803578</v>
      </c>
      <c r="J15" s="27">
        <f t="shared" si="0"/>
        <v>727.43873087036502</v>
      </c>
      <c r="K15" s="27">
        <f t="shared" si="0"/>
        <v>751.27172378393198</v>
      </c>
      <c r="L15" s="27">
        <f t="shared" si="0"/>
        <v>738.38300384621243</v>
      </c>
      <c r="M15" s="27">
        <f t="shared" si="0"/>
        <v>756.14268561229312</v>
      </c>
      <c r="N15" s="27">
        <f t="shared" si="0"/>
        <v>765.91448649106462</v>
      </c>
      <c r="O15" s="27">
        <f t="shared" si="0"/>
        <v>762.99704992751629</v>
      </c>
      <c r="P15" s="27">
        <f t="shared" si="0"/>
        <v>774.01359665676875</v>
      </c>
      <c r="Q15" s="27">
        <f t="shared" si="1"/>
        <v>786.59298294254666</v>
      </c>
      <c r="R15" s="27">
        <f>IF(R31=" ", " ",R31/$C31)</f>
        <v>781.50836580286705</v>
      </c>
      <c r="S15" s="27">
        <f t="shared" si="1"/>
        <v>796.05428651609589</v>
      </c>
      <c r="T15" s="27">
        <v>781.17020373578202</v>
      </c>
      <c r="U15" s="27">
        <v>794.7960362755307</v>
      </c>
      <c r="V15" s="27"/>
      <c r="Y15" s="50">
        <v>798.76916423802504</v>
      </c>
      <c r="Z15" s="23"/>
      <c r="AA15" s="27">
        <v>794.61752165306825</v>
      </c>
      <c r="AB15" s="27">
        <v>818.13317087269218</v>
      </c>
    </row>
    <row r="16" spans="1:28">
      <c r="B16" s="61" t="s">
        <v>5</v>
      </c>
      <c r="C16" s="62"/>
      <c r="D16" s="25">
        <f t="shared" si="0"/>
        <v>640.08117043360699</v>
      </c>
      <c r="E16" s="25">
        <f t="shared" si="0"/>
        <v>640.86868769816624</v>
      </c>
      <c r="F16" s="25">
        <f t="shared" si="0"/>
        <v>655.11044610968213</v>
      </c>
      <c r="G16" s="25">
        <f t="shared" si="0"/>
        <v>668.12051285551422</v>
      </c>
      <c r="H16" s="25">
        <f t="shared" si="0"/>
        <v>628.76777434650194</v>
      </c>
      <c r="I16" s="25">
        <f t="shared" si="0"/>
        <v>680.26016947568485</v>
      </c>
      <c r="J16" s="25">
        <f t="shared" si="0"/>
        <v>707.85211976001904</v>
      </c>
      <c r="K16" s="25">
        <f t="shared" si="0"/>
        <v>730.08533901699855</v>
      </c>
      <c r="L16" s="25">
        <f t="shared" si="0"/>
        <v>717.65694228963901</v>
      </c>
      <c r="M16" s="25">
        <f t="shared" si="0"/>
        <v>737.6789453082813</v>
      </c>
      <c r="N16" s="25">
        <f t="shared" si="0"/>
        <v>743.34235389009086</v>
      </c>
      <c r="O16" s="25">
        <f t="shared" si="0"/>
        <v>743.71936259962808</v>
      </c>
      <c r="P16" s="25">
        <f t="shared" si="0"/>
        <v>759.10659809720835</v>
      </c>
      <c r="Q16" s="25">
        <f t="shared" si="0"/>
        <v>765.19480490346757</v>
      </c>
      <c r="R16" s="25">
        <f>IF(R32=" ", " ",R32/$C32)</f>
        <v>764.42207825429819</v>
      </c>
      <c r="S16" s="25">
        <f>IF(S32=" ", " ",S32/$C32)</f>
        <v>776.07897759986349</v>
      </c>
      <c r="T16" s="25">
        <v>760.8299931602761</v>
      </c>
      <c r="U16" s="25">
        <v>775.88296846139872</v>
      </c>
      <c r="V16" s="25"/>
      <c r="Y16" s="49">
        <v>778.77074078137287</v>
      </c>
      <c r="Z16" s="23"/>
      <c r="AA16" s="25">
        <v>775.88296846139872</v>
      </c>
      <c r="AB16" s="25">
        <v>797.91603096331903</v>
      </c>
    </row>
    <row r="17" spans="2:28">
      <c r="B17" s="63" t="s">
        <v>6</v>
      </c>
      <c r="C17" s="64"/>
      <c r="D17" s="27">
        <f t="shared" si="0"/>
        <v>654.88837202821776</v>
      </c>
      <c r="E17" s="27">
        <f t="shared" si="0"/>
        <v>655.60588133924909</v>
      </c>
      <c r="F17" s="27">
        <f t="shared" si="0"/>
        <v>673.23967142166782</v>
      </c>
      <c r="G17" s="27">
        <f t="shared" si="0"/>
        <v>689.44666530074676</v>
      </c>
      <c r="H17" s="27">
        <f t="shared" si="0"/>
        <v>666.33826630486885</v>
      </c>
      <c r="I17" s="27">
        <f t="shared" si="0"/>
        <v>709.25796852488531</v>
      </c>
      <c r="J17" s="27">
        <f t="shared" si="0"/>
        <v>735.155089982042</v>
      </c>
      <c r="K17" s="27">
        <f t="shared" si="0"/>
        <v>754.54074070674346</v>
      </c>
      <c r="L17" s="27">
        <f t="shared" si="0"/>
        <v>743.5210265379236</v>
      </c>
      <c r="M17" s="27">
        <f t="shared" si="0"/>
        <v>760.37019010356505</v>
      </c>
      <c r="N17" s="27">
        <f t="shared" si="0"/>
        <v>766.40806805919874</v>
      </c>
      <c r="O17" s="27">
        <f t="shared" si="0"/>
        <v>769.86504712092176</v>
      </c>
      <c r="P17" s="27">
        <f t="shared" si="0"/>
        <v>780.61256071497144</v>
      </c>
      <c r="Q17" s="27">
        <f>Q33/$C33</f>
        <v>786.1574341247167</v>
      </c>
      <c r="R17" s="27">
        <f>R33/$C33</f>
        <v>785.40008733621926</v>
      </c>
      <c r="S17" s="27">
        <f>IF(S33=" ", " ",S33/$C33)</f>
        <v>793.70543210003814</v>
      </c>
      <c r="T17" s="27">
        <v>783.43251682645689</v>
      </c>
      <c r="U17" s="27">
        <v>808.50415897255243</v>
      </c>
      <c r="V17" s="27"/>
      <c r="Y17" s="50">
        <v>803.33326634484365</v>
      </c>
      <c r="Z17" s="23"/>
      <c r="AA17" s="27">
        <v>798.39892753994593</v>
      </c>
      <c r="AB17" s="27">
        <v>821.41564507868918</v>
      </c>
    </row>
    <row r="18" spans="2:28">
      <c r="B18" s="61" t="s">
        <v>7</v>
      </c>
      <c r="C18" s="62"/>
      <c r="D18" s="25">
        <f t="shared" si="0"/>
        <v>691.24692350439159</v>
      </c>
      <c r="E18" s="25">
        <f t="shared" si="0"/>
        <v>687.02665069546379</v>
      </c>
      <c r="F18" s="25">
        <f t="shared" si="0"/>
        <v>710.18562097714448</v>
      </c>
      <c r="G18" s="25">
        <f t="shared" si="0"/>
        <v>732.14165664358563</v>
      </c>
      <c r="H18" s="25">
        <f t="shared" si="0"/>
        <v>705.67456319623989</v>
      </c>
      <c r="I18" s="25">
        <f t="shared" si="0"/>
        <v>745.45018310688386</v>
      </c>
      <c r="J18" s="25">
        <f t="shared" si="0"/>
        <v>783.09716042521279</v>
      </c>
      <c r="K18" s="25">
        <f t="shared" si="0"/>
        <v>792.30536630854522</v>
      </c>
      <c r="L18" s="25">
        <f t="shared" si="0"/>
        <v>778.73700556973688</v>
      </c>
      <c r="M18" s="25">
        <f t="shared" si="0"/>
        <v>797.92774524928689</v>
      </c>
      <c r="N18" s="25">
        <f t="shared" si="0"/>
        <v>807.20170206466048</v>
      </c>
      <c r="O18" s="25">
        <f t="shared" si="0"/>
        <v>810.16557394434074</v>
      </c>
      <c r="P18" s="25">
        <f t="shared" si="0"/>
        <v>824.43513099325901</v>
      </c>
      <c r="Q18" s="25">
        <f t="shared" si="0"/>
        <v>820.39289639524577</v>
      </c>
      <c r="R18" s="25">
        <f>R34/$C34</f>
        <v>822.57305109806327</v>
      </c>
      <c r="S18" s="25">
        <f>S34/$C34</f>
        <v>827.0335906012325</v>
      </c>
      <c r="T18" s="25">
        <v>821.11236160745113</v>
      </c>
      <c r="U18" s="25">
        <v>854.6935003728106</v>
      </c>
      <c r="V18" s="25"/>
      <c r="W18" s="23"/>
      <c r="Y18" s="49">
        <v>841.51749922494253</v>
      </c>
      <c r="Z18" s="23"/>
      <c r="AA18" s="25">
        <v>837.7967622388154</v>
      </c>
      <c r="AB18" s="25">
        <v>859.31497303884328</v>
      </c>
    </row>
    <row r="19" spans="2:28">
      <c r="B19" s="63" t="s">
        <v>8</v>
      </c>
      <c r="C19" s="64"/>
      <c r="D19" s="27">
        <f t="shared" si="0"/>
        <v>706.073631919847</v>
      </c>
      <c r="E19" s="27">
        <f t="shared" si="0"/>
        <v>697.35665665073373</v>
      </c>
      <c r="F19" s="27">
        <f t="shared" si="0"/>
        <v>722.23159478311334</v>
      </c>
      <c r="G19" s="27">
        <f t="shared" si="0"/>
        <v>741.47555733125603</v>
      </c>
      <c r="H19" s="27">
        <f t="shared" si="0"/>
        <v>727.31477534364899</v>
      </c>
      <c r="I19" s="27">
        <f t="shared" si="0"/>
        <v>762.07772240714644</v>
      </c>
      <c r="J19" s="27">
        <f t="shared" si="0"/>
        <v>785.91509013399491</v>
      </c>
      <c r="K19" s="27">
        <f t="shared" si="0"/>
        <v>808.3587948311922</v>
      </c>
      <c r="L19" s="27">
        <f t="shared" si="0"/>
        <v>784.21328052726756</v>
      </c>
      <c r="M19" s="27">
        <f t="shared" si="0"/>
        <v>812.58127206018344</v>
      </c>
      <c r="N19" s="27">
        <f t="shared" si="0"/>
        <v>818.63713288628833</v>
      </c>
      <c r="O19" s="27">
        <f t="shared" si="0"/>
        <v>819.59129197092045</v>
      </c>
      <c r="P19" s="27">
        <f t="shared" si="0"/>
        <v>832.36923351227063</v>
      </c>
      <c r="Q19" s="27">
        <f t="shared" si="0"/>
        <v>828.60724894060013</v>
      </c>
      <c r="R19" s="27">
        <f t="shared" si="0"/>
        <v>832.57621181507147</v>
      </c>
      <c r="S19" s="27">
        <f>S35/$C35</f>
        <v>831.9850057319444</v>
      </c>
      <c r="T19" s="27">
        <v>829.55512251378877</v>
      </c>
      <c r="U19" s="27">
        <v>864.6370525982037</v>
      </c>
      <c r="V19" s="27"/>
      <c r="Y19" s="50">
        <v>849.44205679314018</v>
      </c>
      <c r="Z19" s="23"/>
      <c r="AA19" s="27">
        <v>864.63608485626833</v>
      </c>
      <c r="AB19" s="27">
        <v>867.81697656664755</v>
      </c>
    </row>
    <row r="20" spans="2:28">
      <c r="B20" s="61" t="s">
        <v>9</v>
      </c>
      <c r="C20" s="62"/>
      <c r="D20" s="25">
        <f t="shared" si="0"/>
        <v>699.15335866112093</v>
      </c>
      <c r="E20" s="25">
        <f t="shared" si="0"/>
        <v>694.57427832721248</v>
      </c>
      <c r="F20" s="25">
        <f t="shared" si="0"/>
        <v>716.82133224748475</v>
      </c>
      <c r="G20" s="25">
        <f t="shared" si="0"/>
        <v>732.88248669174789</v>
      </c>
      <c r="H20" s="25">
        <f t="shared" si="0"/>
        <v>748.20584391016314</v>
      </c>
      <c r="I20" s="25">
        <f t="shared" si="0"/>
        <v>754.946569765086</v>
      </c>
      <c r="J20" s="25">
        <f t="shared" si="0"/>
        <v>774.14851047718253</v>
      </c>
      <c r="K20" s="25">
        <f t="shared" si="0"/>
        <v>796.63701628735578</v>
      </c>
      <c r="L20" s="25">
        <f t="shared" si="0"/>
        <v>775.3054046700903</v>
      </c>
      <c r="M20" s="25">
        <f t="shared" si="0"/>
        <v>808.26772257760854</v>
      </c>
      <c r="N20" s="25">
        <f t="shared" si="0"/>
        <v>805.40203537892273</v>
      </c>
      <c r="O20" s="25">
        <f t="shared" si="0"/>
        <v>809.20821684343491</v>
      </c>
      <c r="P20" s="25">
        <f t="shared" si="0"/>
        <v>822.32092167589099</v>
      </c>
      <c r="Q20" s="25">
        <f t="shared" si="1"/>
        <v>818.13754731605434</v>
      </c>
      <c r="R20" s="25">
        <f t="shared" si="1"/>
        <v>823.12845821043186</v>
      </c>
      <c r="S20" s="25">
        <f t="shared" si="1"/>
        <v>820.74753212606788</v>
      </c>
      <c r="T20" s="25">
        <v>820.30596992865719</v>
      </c>
      <c r="U20" s="25">
        <v>856.58674133891088</v>
      </c>
      <c r="V20" s="25"/>
      <c r="Y20" s="49">
        <v>839.81718248676759</v>
      </c>
      <c r="Z20" s="23"/>
      <c r="AA20" s="25">
        <v>854.33981611665638</v>
      </c>
      <c r="AB20" s="25">
        <v>857.80114895390261</v>
      </c>
    </row>
    <row r="21" spans="2:28">
      <c r="B21" s="63" t="s">
        <v>10</v>
      </c>
      <c r="C21" s="64"/>
      <c r="D21" s="27">
        <f t="shared" si="0"/>
        <v>696.66131155599805</v>
      </c>
      <c r="E21" s="27">
        <f t="shared" si="0"/>
        <v>692.19980378839875</v>
      </c>
      <c r="F21" s="27">
        <f t="shared" si="0"/>
        <v>699.4435757719466</v>
      </c>
      <c r="G21" s="27">
        <f t="shared" si="0"/>
        <v>729.27558468384393</v>
      </c>
      <c r="H21" s="27">
        <f t="shared" si="0"/>
        <v>702.79775144510506</v>
      </c>
      <c r="I21" s="27">
        <f t="shared" si="0"/>
        <v>750.80101407735094</v>
      </c>
      <c r="J21" s="27">
        <f t="shared" si="0"/>
        <v>767.40868762010837</v>
      </c>
      <c r="K21" s="27">
        <f t="shared" si="0"/>
        <v>789.1530207286645</v>
      </c>
      <c r="L21" s="27">
        <f t="shared" si="0"/>
        <v>774.92216416203746</v>
      </c>
      <c r="M21" s="27">
        <f t="shared" si="0"/>
        <v>796.00525966536679</v>
      </c>
      <c r="N21" s="27">
        <f t="shared" si="0"/>
        <v>795.94511223841744</v>
      </c>
      <c r="O21" s="27">
        <f t="shared" si="0"/>
        <v>803.65946996154366</v>
      </c>
      <c r="P21" s="27">
        <f t="shared" si="0"/>
        <v>814.85783362031032</v>
      </c>
      <c r="Q21" s="27">
        <f t="shared" si="1"/>
        <v>805.09810792043709</v>
      </c>
      <c r="R21" s="27">
        <f>IF(R37=" ", " ",R37/$C37)</f>
        <v>807.83679902974495</v>
      </c>
      <c r="S21" s="27">
        <f>IF(S37=" ", " ",S37/$C37)</f>
        <v>815.15946256814834</v>
      </c>
      <c r="T21" s="27">
        <v>804.73817879778142</v>
      </c>
      <c r="U21" s="27">
        <v>845.47684996721898</v>
      </c>
      <c r="V21" s="27"/>
      <c r="Y21" s="50">
        <v>829.06482991535074</v>
      </c>
      <c r="Z21" s="23"/>
      <c r="AA21" s="27">
        <v>848.00174545108985</v>
      </c>
      <c r="AB21" s="27">
        <v>845.420235312464</v>
      </c>
    </row>
    <row r="22" spans="2:28">
      <c r="B22" s="22"/>
      <c r="C22" s="21"/>
      <c r="N22" s="23"/>
      <c r="O22" s="23"/>
      <c r="P22" s="23"/>
      <c r="Q22" s="23"/>
      <c r="R22" s="23"/>
      <c r="S22" s="23"/>
      <c r="T22" s="23"/>
      <c r="U22" s="23"/>
      <c r="V22" s="23"/>
      <c r="W22" s="26"/>
    </row>
    <row r="23" spans="2:28">
      <c r="O23" s="36"/>
      <c r="P23" s="36"/>
      <c r="Q23" s="36"/>
      <c r="R23" s="36"/>
      <c r="S23" s="36"/>
      <c r="T23" s="36"/>
      <c r="U23" s="36"/>
      <c r="V23" s="36"/>
      <c r="W23" s="26"/>
      <c r="X23" s="26"/>
    </row>
    <row r="24" spans="2:28" ht="15" customHeight="1">
      <c r="B24" s="45" t="s">
        <v>35</v>
      </c>
      <c r="D24" s="22"/>
      <c r="E24" s="16" t="s">
        <v>18</v>
      </c>
      <c r="O24" s="23"/>
      <c r="P24" s="23"/>
      <c r="Q24" s="23"/>
      <c r="R24" s="23"/>
      <c r="S24" s="23"/>
      <c r="T24" s="23"/>
      <c r="U24" s="23"/>
      <c r="V24" s="23"/>
      <c r="W24" s="26"/>
      <c r="X24" s="26"/>
    </row>
    <row r="25" spans="2:28">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4">
        <v>2021</v>
      </c>
      <c r="R25" s="24">
        <v>2022</v>
      </c>
      <c r="S25" s="24">
        <v>2023</v>
      </c>
      <c r="T25" s="24" t="s">
        <v>45</v>
      </c>
      <c r="U25" s="24">
        <v>2025</v>
      </c>
      <c r="V25" s="24">
        <v>2026</v>
      </c>
      <c r="W25" s="26"/>
      <c r="X25" s="24" t="s">
        <v>41</v>
      </c>
      <c r="Y25" s="24" t="s">
        <v>0</v>
      </c>
      <c r="AA25" s="24" t="s">
        <v>46</v>
      </c>
      <c r="AB25" s="24" t="s">
        <v>49</v>
      </c>
    </row>
    <row r="26" spans="2:28">
      <c r="B26" s="38" t="s">
        <v>11</v>
      </c>
      <c r="C26" s="29">
        <v>31</v>
      </c>
      <c r="D26" s="30">
        <f>SUM([2]Argentina!AB18+[2]Australia!D19+'[2]EU-27'!D19+[2]UK!D19+'[2]New Zealand'!D19+'[2]United States'!D19)</f>
        <v>21458.60177943483</v>
      </c>
      <c r="E26" s="30">
        <f>SUM([2]Argentina!AC18+[2]Australia!E19+'[2]EU-27'!E19+[2]UK!E19+'[2]New Zealand'!E19+'[2]United States'!E19)</f>
        <v>21684.307009602548</v>
      </c>
      <c r="F26" s="30">
        <f>SUM([2]Argentina!AD18+[2]Australia!F19+'[2]EU-27'!F19+[2]UK!F19+'[2]New Zealand'!F19+'[2]United States'!F19)</f>
        <v>21265.432113194933</v>
      </c>
      <c r="G26" s="30">
        <f>SUM([2]Argentina!AE18+[2]Australia!G19+'[2]EU-27'!G19+[2]UK!G19+'[2]New Zealand'!G19+'[2]United States'!G19)</f>
        <v>21919.715397133157</v>
      </c>
      <c r="H26" s="30">
        <f>SUM([2]Argentina!AF18+[2]Australia!H19+'[2]EU-27'!H19+[2]UK!H19+'[2]New Zealand'!H19+'[2]United States'!H19)</f>
        <v>22411.064895953758</v>
      </c>
      <c r="I26" s="30">
        <f>SUM([2]Argentina!AG18+[2]Australia!I19+'[2]EU-27'!I19+[2]UK!I19+'[2]New Zealand'!I19+'[2]United States'!I19)</f>
        <v>22582.690972327953</v>
      </c>
      <c r="J26" s="30">
        <f>SUM([2]Argentina!AH18+[2]Australia!J19+'[2]EU-27'!J19+[2]UK!J19+'[2]New Zealand'!J19+'[2]United States'!J19)</f>
        <v>23582.436935972204</v>
      </c>
      <c r="K26" s="30">
        <f>SUM([2]Argentina!AI18+[2]Australia!K19+'[2]EU-27'!K19+[2]UK!K19+'[2]New Zealand'!K19+'[2]United States'!K19)</f>
        <v>23728.052236363699</v>
      </c>
      <c r="L26" s="30">
        <f>SUM([2]Argentina!AJ18+[2]Australia!L19+'[2]EU-27'!L19+[2]UK!L19+'[2]New Zealand'!L19+'[2]United States'!L19)</f>
        <v>24165.708659640299</v>
      </c>
      <c r="M26" s="30">
        <f>SUM([2]Argentina!AK18+[2]Australia!M19+'[2]EU-27'!M19+[2]UK!M19+'[2]New Zealand'!M19+'[2]United States'!M19)</f>
        <v>24100.95638968706</v>
      </c>
      <c r="N26" s="30">
        <f>SUM([2]Argentina!AL18+[2]Australia!N19+'[2]EU-27'!N19+[2]UK!N19+'[2]New Zealand'!N19+'[2]United States'!N19)</f>
        <v>24736.89346607064</v>
      </c>
      <c r="O26" s="30">
        <f>SUM([2]Argentina!AM18+[2]Australia!O19+'[2]EU-27'!O19+[2]UK!O19+'[2]New Zealand'!O19+'[2]United States'!O19)</f>
        <v>24669.125075190073</v>
      </c>
      <c r="P26" s="30">
        <f>SUM([2]Argentina!AN18+[2]Australia!P19+'[2]EU-27'!P19+[2]UK!P19+'[2]New Zealand'!P19+'[2]United States'!P19)</f>
        <v>24996.419310889345</v>
      </c>
      <c r="Q26" s="30">
        <f>SUM([2]Argentina!AO18+[2]Australia!Q19+'[2]EU-27'!Q19+[2]UK!Q19+'[2]New Zealand'!Q19+'[2]United States'!Q19)</f>
        <v>25266.977528578765</v>
      </c>
      <c r="R26" s="30">
        <f>SUM([2]Argentina!AP18+[2]Australia!R19+'[2]EU-27'!R19+[2]UK!R19+'[2]New Zealand'!R19+'[2]United States'!R19)</f>
        <v>24860.878167954092</v>
      </c>
      <c r="S26" s="30">
        <f>SUM([2]Argentina!AQ18+[2]Australia!S19+'[2]EU-27'!S19+[2]UK!S19+'[2]New Zealand'!S19+'[2]United States'!S19)</f>
        <v>25515.487908937597</v>
      </c>
      <c r="T26" s="30">
        <f>SUM([2]Argentina!AR18+[2]Australia!T19+'[2]EU-27'!T19+[2]UK!T19+'[2]New Zealand'!T19+'[2]United States'!T19)</f>
        <v>25301.977335010924</v>
      </c>
      <c r="U26" s="30">
        <v>24945.074290725861</v>
      </c>
      <c r="V26" s="30">
        <v>26364.705439326252</v>
      </c>
      <c r="W26" s="26"/>
      <c r="X26" s="51">
        <v>4.2360494454044773E-2</v>
      </c>
      <c r="Y26" s="30">
        <v>25370.245086358122</v>
      </c>
      <c r="AA26" s="30">
        <v>25293.270015125854</v>
      </c>
      <c r="AB26" s="30">
        <v>26364.705439326252</v>
      </c>
    </row>
    <row r="27" spans="2:28">
      <c r="B27" s="39" t="s">
        <v>12</v>
      </c>
      <c r="C27" s="32">
        <v>28</v>
      </c>
      <c r="D27" s="33">
        <f>SUM([2]Argentina!AB19+[2]Australia!D20+'[2]EU-27'!D20+[2]UK!D20+'[2]New Zealand'!D20+'[2]United States'!D20)</f>
        <v>19314.606064293792</v>
      </c>
      <c r="E27" s="33">
        <f>SUM([2]Argentina!AC19+[2]Australia!E20+'[2]EU-27'!E20+[2]UK!E20+'[2]New Zealand'!E20+'[2]United States'!E20)</f>
        <v>19483.503673641782</v>
      </c>
      <c r="F27" s="33">
        <f>SUM([2]Argentina!AD19+[2]Australia!F20+'[2]EU-27'!F20+[2]UK!F20+'[2]New Zealand'!F20+'[2]United States'!F20)</f>
        <v>19416.602166018809</v>
      </c>
      <c r="G27" s="33">
        <f>SUM([2]Argentina!AE19+[2]Australia!G20+'[2]EU-27'!G20+[2]UK!G20+'[2]New Zealand'!G20+'[2]United States'!G20)</f>
        <v>20004.863008573921</v>
      </c>
      <c r="H27" s="33">
        <f>SUM([2]Argentina!AF19+[2]Australia!H20+'[2]EU-27'!H20+[2]UK!H20+'[2]New Zealand'!H20+'[2]United States'!H20)</f>
        <v>20971.666602992274</v>
      </c>
      <c r="I27" s="33">
        <f>SUM([2]Argentina!AG19+[2]Australia!I20+'[2]EU-27'!I20+[2]UK!I20+'[2]New Zealand'!I20+'[2]United States'!I20)</f>
        <v>20449.206833250078</v>
      </c>
      <c r="J27" s="33">
        <f>SUM([2]Argentina!AH19+[2]Australia!J20+'[2]EU-27'!J20+[2]UK!J20+'[2]New Zealand'!J20+'[2]United States'!J20)</f>
        <v>21424.462436401875</v>
      </c>
      <c r="K27" s="33">
        <f>SUM([2]Argentina!AI19+[2]Australia!K20+'[2]EU-27'!K20+[2]UK!K20+'[2]New Zealand'!K20+'[2]United States'!K20)</f>
        <v>21218.074318716834</v>
      </c>
      <c r="L27" s="33">
        <f>SUM([2]Argentina!AJ19+[2]Australia!L20+'[2]EU-27'!L20+[2]UK!L20+'[2]New Zealand'!L20+'[2]United States'!L20)</f>
        <v>21917.474383219429</v>
      </c>
      <c r="M27" s="33">
        <f>SUM([2]Argentina!AK19+[2]Australia!M20+'[2]EU-27'!M20+[2]UK!M20+'[2]New Zealand'!M20+'[2]United States'!M20)</f>
        <v>21947.392525976102</v>
      </c>
      <c r="N27" s="33">
        <f>SUM([2]Argentina!AL19+[2]Australia!N20+'[2]EU-27'!N20+[2]UK!N20+'[2]New Zealand'!N20+'[2]United States'!N20)</f>
        <v>22445.825566711981</v>
      </c>
      <c r="O27" s="33">
        <f>SUM([2]Argentina!AM19+[2]Australia!O20+'[2]EU-27'!O20+[2]UK!O20+'[2]New Zealand'!O20+'[2]United States'!O20)</f>
        <v>22259.738243346295</v>
      </c>
      <c r="P27" s="33">
        <f>SUM([2]Argentina!AN19+[2]Australia!P20+'[2]EU-27'!P20+[2]UK!P20+'[2]New Zealand'!P20+'[2]United States'!P20)</f>
        <v>22558.216470447976</v>
      </c>
      <c r="Q27" s="33">
        <f>SUM([2]Argentina!AO19+[2]Australia!Q20+'[2]EU-27'!Q20+[2]UK!Q20+'[2]New Zealand'!Q20+'[2]United States'!Q20)</f>
        <v>22902.406204583847</v>
      </c>
      <c r="R27" s="33">
        <f>SUM([2]Argentina!AP19+[2]Australia!R20+'[2]EU-27'!R20+[2]UK!R20+'[2]New Zealand'!R20+'[2]United States'!R20)</f>
        <v>22695.866101206135</v>
      </c>
      <c r="S27" s="33">
        <f>SUM([2]Argentina!AQ19+[2]Australia!S20+'[2]EU-27'!S20+[2]UK!S20+'[2]New Zealand'!S20+'[2]United States'!S20)</f>
        <v>23246.317530035205</v>
      </c>
      <c r="T27" s="33">
        <f>SUM([2]Argentina!AR19+[2]Australia!T20+'[2]EU-27'!T20+[2]UK!T20+'[2]New Zealand'!T20+'[2]United States'!T20)</f>
        <v>23516.911933474876</v>
      </c>
      <c r="U27" s="33">
        <v>22725.236506604422</v>
      </c>
      <c r="V27" s="33"/>
      <c r="W27" s="26"/>
      <c r="X27" s="52"/>
      <c r="Y27" s="33">
        <v>23278.995338838169</v>
      </c>
      <c r="AA27" s="33">
        <v>23086.689067565869</v>
      </c>
      <c r="AB27" s="33">
        <v>24121.249782590461</v>
      </c>
    </row>
    <row r="28" spans="2:28">
      <c r="B28" s="38" t="s">
        <v>13</v>
      </c>
      <c r="C28" s="29">
        <v>31</v>
      </c>
      <c r="D28" s="30">
        <f>SUM([2]Argentina!AB20+[2]Australia!D21+'[2]EU-27'!D21+[2]UK!D21+'[2]New Zealand'!D21+'[2]United States'!D21)</f>
        <v>21260.452698735506</v>
      </c>
      <c r="E28" s="30">
        <f>SUM([2]Argentina!AC20+[2]Australia!E21+'[2]EU-27'!E21+[2]UK!E21+'[2]New Zealand'!E21+'[2]United States'!E21)</f>
        <v>21616.188647717427</v>
      </c>
      <c r="F28" s="30">
        <f>SUM([2]Argentina!AD20+[2]Australia!F21+'[2]EU-27'!F21+[2]UK!F21+'[2]New Zealand'!F21+'[2]United States'!F21)</f>
        <v>21573.871936244788</v>
      </c>
      <c r="G28" s="30">
        <f>SUM([2]Argentina!AE20+[2]Australia!G21+'[2]EU-27'!G21+[2]UK!G21+'[2]New Zealand'!G21+'[2]United States'!G21)</f>
        <v>22276.427919034115</v>
      </c>
      <c r="H28" s="30">
        <f>SUM([2]Argentina!AF20+[2]Australia!H21+'[2]EU-27'!H21+[2]UK!H21+'[2]New Zealand'!H21+'[2]United States'!H21)</f>
        <v>23035.418454160616</v>
      </c>
      <c r="I28" s="30">
        <f>SUM([2]Argentina!AG20+[2]Australia!I21+'[2]EU-27'!I21+[2]UK!I21+'[2]New Zealand'!I21+'[2]United States'!I21)</f>
        <v>22425.176032913816</v>
      </c>
      <c r="J28" s="30">
        <f>SUM([2]Argentina!AH20+[2]Australia!J21+'[2]EU-27'!J21+[2]UK!J21+'[2]New Zealand'!J21+'[2]United States'!J21)</f>
        <v>23583.022407599343</v>
      </c>
      <c r="K28" s="30">
        <f>SUM([2]Argentina!AI20+[2]Australia!K21+'[2]EU-27'!K21+[2]UK!K21+'[2]New Zealand'!K21+'[2]United States'!K21)</f>
        <v>23618.920494884856</v>
      </c>
      <c r="L28" s="30">
        <f>SUM([2]Argentina!AJ20+[2]Australia!L21+'[2]EU-27'!L21+[2]UK!L21+'[2]New Zealand'!L21+'[2]United States'!L21)</f>
        <v>24336.088706584254</v>
      </c>
      <c r="M28" s="30">
        <f>SUM([2]Argentina!AK20+[2]Australia!M21+'[2]EU-27'!M21+[2]UK!M21+'[2]New Zealand'!M21+'[2]United States'!M21)</f>
        <v>24714.772913806977</v>
      </c>
      <c r="N28" s="30">
        <f>SUM([2]Argentina!AL20+[2]Australia!N21+'[2]EU-27'!N21+[2]UK!N21+'[2]New Zealand'!N21+'[2]United States'!N21)</f>
        <v>24987.858448399704</v>
      </c>
      <c r="O28" s="30">
        <f>SUM([2]Argentina!AM20+[2]Australia!O21+'[2]EU-27'!O21+[2]UK!O21+'[2]New Zealand'!O21+'[2]United States'!O21)</f>
        <v>24818.650217617615</v>
      </c>
      <c r="P28" s="30">
        <f>SUM([2]Argentina!AN20+[2]Australia!P21+'[2]EU-27'!P21+[2]UK!P21+'[2]New Zealand'!P21+'[2]United States'!P21)</f>
        <v>25257.874707976218</v>
      </c>
      <c r="Q28" s="30">
        <f>IF(SUM([2]Argentina!AO20+[2]Australia!Q21+'[2]EU-27'!Q21+[2]UK!Q21+'[2]New Zealand'!Q21+'[2]United States'!Q21)&lt;=1," ",SUM([2]Argentina!AO20+[2]Australia!Q21+'[2]EU-27'!Q21+[2]UK!Q21+'[2]New Zealand'!Q21+'[2]United States'!Q21))</f>
        <v>25815.489087751972</v>
      </c>
      <c r="R28" s="30">
        <f>IF(SUM([2]Argentina!AP20+[2]Australia!R21+'[2]EU-27'!R21+[2]UK!R21+'[2]New Zealand'!R21+'[2]United States'!R21)&lt;=1," ",SUM([2]Argentina!AP20+[2]Australia!R21+'[2]EU-27'!R21+[2]UK!R21+'[2]New Zealand'!R21+'[2]United States'!R21))</f>
        <v>25559.431418343571</v>
      </c>
      <c r="S28" s="30">
        <f>SUM([2]Argentina!AQ20+[2]Australia!S21+'[2]EU-27'!S21+[2]UK!S21+'[2]New Zealand'!S21+'[2]United States'!S21)</f>
        <v>26084.252590340453</v>
      </c>
      <c r="T28" s="30">
        <f>SUM([2]Argentina!AR20+[2]Australia!T21+'[2]EU-27'!T21+[2]UK!T21+'[2]New Zealand'!T21+'[2]United States'!T21)</f>
        <v>25966.220451456258</v>
      </c>
      <c r="U28" s="30">
        <v>25735.998178989015</v>
      </c>
      <c r="V28" s="30"/>
      <c r="W28" s="26"/>
      <c r="X28" s="51"/>
      <c r="Y28" s="30">
        <v>26056.667464128575</v>
      </c>
      <c r="AA28" s="30">
        <v>25867.172992516178</v>
      </c>
      <c r="AB28" s="30">
        <v>26710.128150647051</v>
      </c>
    </row>
    <row r="29" spans="2:28">
      <c r="B29" s="39" t="s">
        <v>3</v>
      </c>
      <c r="C29" s="32">
        <v>30</v>
      </c>
      <c r="D29" s="33">
        <f>SUM([2]Argentina!AB21+[2]Australia!D22+'[2]EU-27'!D22+[2]UK!D22+'[2]New Zealand'!D22+'[2]United States'!D22)</f>
        <v>20588.292766590996</v>
      </c>
      <c r="E29" s="33">
        <f>SUM([2]Argentina!AC21+[2]Australia!E22+'[2]EU-27'!E22+[2]UK!E22+'[2]New Zealand'!E22+'[2]United States'!E22)</f>
        <v>21167.227828362153</v>
      </c>
      <c r="F29" s="33">
        <f>SUM([2]Argentina!AD21+[2]Australia!F22+'[2]EU-27'!F22+[2]UK!F22+'[2]New Zealand'!F22+'[2]United States'!F22)</f>
        <v>21054.618075937557</v>
      </c>
      <c r="G29" s="33">
        <f>SUM([2]Argentina!AE21+[2]Australia!G22+'[2]EU-27'!G22+[2]UK!G22+'[2]New Zealand'!G22+'[2]United States'!G22)</f>
        <v>21874.515775743468</v>
      </c>
      <c r="H29" s="33">
        <f>SUM([2]Argentina!AF21+[2]Australia!H22+'[2]EU-27'!H22+[2]UK!H22+'[2]New Zealand'!H22+'[2]United States'!H22)</f>
        <v>21955.156004959998</v>
      </c>
      <c r="I29" s="33">
        <f>SUM([2]Argentina!AG21+[2]Australia!I22+'[2]EU-27'!I22+[2]UK!I22+'[2]New Zealand'!I22+'[2]United States'!I22)</f>
        <v>21722.681890870117</v>
      </c>
      <c r="J29" s="33">
        <f>SUM([2]Argentina!AH21+[2]Australia!J22+'[2]EU-27'!J22+[2]UK!J22+'[2]New Zealand'!J22+'[2]United States'!J22)</f>
        <v>23107.699844982366</v>
      </c>
      <c r="K29" s="33">
        <f>SUM([2]Argentina!AI21+[2]Australia!K22+'[2]EU-27'!K22+[2]UK!K22+'[2]New Zealand'!K22+'[2]United States'!K22)</f>
        <v>23670.111178031097</v>
      </c>
      <c r="L29" s="33">
        <f>SUM([2]Argentina!AJ21+[2]Australia!L22+'[2]EU-27'!L22+[2]UK!L22+'[2]New Zealand'!L22+'[2]United States'!L22)</f>
        <v>23704.623809275286</v>
      </c>
      <c r="M29" s="33">
        <f>SUM([2]Argentina!AK21+[2]Australia!M22+'[2]EU-27'!M22+[2]UK!M22+'[2]New Zealand'!M22+'[2]United States'!M22)</f>
        <v>24118.39826185226</v>
      </c>
      <c r="N29" s="33">
        <f>SUM([2]Argentina!AL21+[2]Australia!N22+'[2]EU-27'!N22+[2]UK!N22+'[2]New Zealand'!N22+'[2]United States'!N22)</f>
        <v>24411.840339742732</v>
      </c>
      <c r="O29" s="33">
        <f>SUM([2]Argentina!AM21+[2]Australia!O22+'[2]EU-27'!O22+[2]UK!O22+'[2]New Zealand'!O22+'[2]United States'!O22)</f>
        <v>24376.061563019375</v>
      </c>
      <c r="P29" s="33">
        <f>SUM([2]Argentina!AN21+[2]Australia!P22+'[2]EU-27'!P22+[2]UK!P22+'[2]New Zealand'!P22+'[2]United States'!P22)</f>
        <v>24613.691290807084</v>
      </c>
      <c r="Q29" s="33">
        <f>SUM([2]Argentina!AO21+[2]Australia!Q22+'[2]EU-27'!Q22+[2]UK!Q22+'[2]New Zealand'!Q22+'[2]United States'!Q22)</f>
        <v>25314.883204556354</v>
      </c>
      <c r="R29" s="33">
        <f>SUM([2]Argentina!AP21+[2]Australia!R22+'[2]EU-27'!R22+[2]UK!R22+'[2]New Zealand'!R22+'[2]United States'!R22)</f>
        <v>24919.567832201581</v>
      </c>
      <c r="S29" s="33">
        <f>SUM([2]Argentina!AQ21+[2]Australia!S22+'[2]EU-27'!S22+[2]UK!S22+'[2]New Zealand'!S22+'[2]United States'!S22)</f>
        <v>25521.110958797886</v>
      </c>
      <c r="T29" s="33">
        <f>SUM([2]Argentina!AR21+[2]Australia!T22+'[2]EU-27'!T22+[2]UK!T22+'[2]New Zealand'!T22+'[2]United States'!T22)</f>
        <v>25361.575845804815</v>
      </c>
      <c r="U29" s="33">
        <v>25395.088026202582</v>
      </c>
      <c r="V29" s="33"/>
      <c r="W29" s="26"/>
      <c r="X29" s="52"/>
      <c r="Y29" s="33">
        <v>25553.152899868426</v>
      </c>
      <c r="AA29" s="33">
        <v>25395.088026202582</v>
      </c>
      <c r="AB29" s="33">
        <v>26167.731261778368</v>
      </c>
    </row>
    <row r="30" spans="2:28">
      <c r="B30" s="38" t="s">
        <v>1</v>
      </c>
      <c r="C30" s="29">
        <v>31</v>
      </c>
      <c r="D30" s="30">
        <f>SUM([2]Argentina!AB22+[2]Australia!D23+'[2]EU-27'!D23+[2]UK!D23+'[2]New Zealand'!D23+'[2]United States'!D23)</f>
        <v>21140.869168006415</v>
      </c>
      <c r="E30" s="30">
        <f>SUM([2]Argentina!AC22+[2]Australia!E23+'[2]EU-27'!E23+[2]UK!E23+'[2]New Zealand'!E23+'[2]United States'!E23)</f>
        <v>21373.087756279729</v>
      </c>
      <c r="F30" s="30">
        <f>SUM([2]Argentina!AD22+[2]Australia!F23+'[2]EU-27'!F23+[2]UK!F23+'[2]New Zealand'!F23+'[2]United States'!F23)</f>
        <v>21692.138457623158</v>
      </c>
      <c r="G30" s="30">
        <f>SUM([2]Argentina!AE22+[2]Australia!G23+'[2]EU-27'!G23+[2]UK!G23+'[2]New Zealand'!G23+'[2]United States'!G23)</f>
        <v>22219.157515274106</v>
      </c>
      <c r="H30" s="30">
        <f>SUM([2]Argentina!AF22+[2]Australia!H23+'[2]EU-27'!H23+[2]UK!H23+'[2]New Zealand'!H23+'[2]United States'!H23)</f>
        <v>21364.256649904521</v>
      </c>
      <c r="I30" s="30">
        <f>SUM([2]Argentina!AG22+[2]Australia!I23+'[2]EU-27'!I23+[2]UK!I23+'[2]New Zealand'!I23+'[2]United States'!I23)</f>
        <v>22580.423361670724</v>
      </c>
      <c r="J30" s="30">
        <f>SUM([2]Argentina!AH22+[2]Australia!J23+'[2]EU-27'!J23+[2]UK!J23+'[2]New Zealand'!J23+'[2]United States'!J23)</f>
        <v>23476.007208662508</v>
      </c>
      <c r="K30" s="30">
        <f>SUM([2]Argentina!AI22+[2]Australia!K23+'[2]EU-27'!K23+[2]UK!K23+'[2]New Zealand'!K23+'[2]United States'!K23)</f>
        <v>24168.898519075829</v>
      </c>
      <c r="L30" s="30">
        <f>SUM([2]Argentina!AJ22+[2]Australia!L23+'[2]EU-27'!L23+[2]UK!L23+'[2]New Zealand'!L23+'[2]United States'!L23)</f>
        <v>24183.414168120937</v>
      </c>
      <c r="M30" s="30">
        <f>SUM([2]Argentina!AK22+[2]Australia!M23+'[2]EU-27'!M23+[2]UK!M23+'[2]New Zealand'!M23+'[2]United States'!M23)</f>
        <v>24506.272702464674</v>
      </c>
      <c r="N30" s="30">
        <f>SUM([2]Argentina!AL22+[2]Australia!N23+'[2]EU-27'!N23+[2]UK!N23+'[2]New Zealand'!N23+'[2]United States'!N23)</f>
        <v>24912.264101886914</v>
      </c>
      <c r="O30" s="30">
        <f>SUM([2]Argentina!AM22+[2]Australia!O23+'[2]EU-27'!O23+[2]UK!O23+'[2]New Zealand'!O23+'[2]United States'!O23)</f>
        <v>24758.173211337842</v>
      </c>
      <c r="P30" s="30">
        <f>SUM([2]Argentina!AN22+[2]Australia!P23+'[2]EU-27'!P23+[2]UK!P23+'[2]New Zealand'!P23+'[2]United States'!P23)</f>
        <v>24857.03773246624</v>
      </c>
      <c r="Q30" s="30">
        <f>IF(SUM([2]Argentina!AO22+[2]Australia!Q23+'[2]EU-27'!Q23+[2]UK!Q23+'[2]New Zealand'!Q23+'[2]United States'!Q23)&lt;=1," ",SUM([2]Argentina!AO22+[2]Australia!Q23+'[2]EU-27'!Q23+[2]UK!Q23+'[2]New Zealand'!Q23+'[2]United States'!Q23))</f>
        <v>25715.821882273391</v>
      </c>
      <c r="R30" s="30">
        <f>IF(SUM([2]Argentina!AP22+[2]Australia!R23+'[2]EU-27'!R23+[2]UK!R23+'[2]New Zealand'!R23+'[2]United States'!R23)&lt;=1," ",SUM([2]Argentina!AP22+[2]Australia!R23+'[2]EU-27'!R23+[2]UK!R23+'[2]New Zealand'!R23+'[2]United States'!R23))</f>
        <v>25328.562569519221</v>
      </c>
      <c r="S30" s="30">
        <f>SUM([2]Argentina!AQ22+[2]Australia!S23+'[2]EU-27'!S23+[2]UK!S23+'[2]New Zealand'!S23+'[2]United States'!S23)</f>
        <v>25976.396694516472</v>
      </c>
      <c r="T30" s="30">
        <f>SUM([2]Argentina!AR22+[2]Australia!T23+'[2]EU-27'!T23+[2]UK!T23+'[2]New Zealand'!T23+'[2]United States'!T23)</f>
        <v>25836.787298676456</v>
      </c>
      <c r="U30" s="30">
        <v>25838.95553328409</v>
      </c>
      <c r="V30" s="30"/>
      <c r="W30" s="26"/>
      <c r="X30" s="51"/>
      <c r="Y30" s="30">
        <v>26015.728855759007</v>
      </c>
      <c r="AA30" s="30">
        <v>25801.622688398405</v>
      </c>
      <c r="AB30" s="30">
        <v>26628.76376643571</v>
      </c>
    </row>
    <row r="31" spans="2:28">
      <c r="B31" s="39" t="s">
        <v>4</v>
      </c>
      <c r="C31" s="32">
        <v>30</v>
      </c>
      <c r="D31" s="33">
        <f>SUM([2]Argentina!AB23+[2]Australia!D24+'[2]EU-27'!D24+[2]UK!D24+'[2]New Zealand'!D24+'[2]United States'!D24)</f>
        <v>19594.366196218343</v>
      </c>
      <c r="E31" s="33">
        <f>SUM([2]Argentina!AC23+[2]Australia!E24+'[2]EU-27'!E24+[2]UK!E24+'[2]New Zealand'!E24+'[2]United States'!E24)</f>
        <v>19943.690266607053</v>
      </c>
      <c r="F31" s="33">
        <f>SUM([2]Argentina!AD23+[2]Australia!F24+'[2]EU-27'!F24+[2]UK!F24+'[2]New Zealand'!F24+'[2]United States'!F24)</f>
        <v>20352.011224661481</v>
      </c>
      <c r="G31" s="33">
        <f>SUM([2]Argentina!AE23+[2]Australia!G24+'[2]EU-27'!G24+[2]UK!G24+'[2]New Zealand'!G24+'[2]United States'!G24)</f>
        <v>20600.541885186896</v>
      </c>
      <c r="H31" s="33">
        <f>SUM([2]Argentina!AF23+[2]Australia!H24+'[2]EU-27'!H24+[2]UK!H24+'[2]New Zealand'!H24+'[2]United States'!H24)</f>
        <v>19914.188856309687</v>
      </c>
      <c r="I31" s="33">
        <f>SUM([2]Argentina!AG23+[2]Australia!I24+'[2]EU-27'!I24+[2]UK!I24+'[2]New Zealand'!I24+'[2]United States'!I24)</f>
        <v>20975.223016741074</v>
      </c>
      <c r="J31" s="33">
        <f>SUM([2]Argentina!AH23+[2]Australia!J24+'[2]EU-27'!J24+[2]UK!J24+'[2]New Zealand'!J24+'[2]United States'!J24)</f>
        <v>21823.161926110952</v>
      </c>
      <c r="K31" s="33">
        <f>SUM([2]Argentina!AI23+[2]Australia!K24+'[2]EU-27'!K24+[2]UK!K24+'[2]New Zealand'!K24+'[2]United States'!K24)</f>
        <v>22538.15171351796</v>
      </c>
      <c r="L31" s="33">
        <f>SUM([2]Argentina!AJ23+[2]Australia!L24+'[2]EU-27'!L24+[2]UK!L24+'[2]New Zealand'!L24+'[2]United States'!L24)</f>
        <v>22151.490115386372</v>
      </c>
      <c r="M31" s="33">
        <f>SUM([2]Argentina!AK23+[2]Australia!M24+'[2]EU-27'!M24+[2]UK!M24+'[2]New Zealand'!M24+'[2]United States'!M24)</f>
        <v>22684.280568368795</v>
      </c>
      <c r="N31" s="33">
        <f>SUM([2]Argentina!AL23+[2]Australia!N24+'[2]EU-27'!N24+[2]UK!N24+'[2]New Zealand'!N24+'[2]United States'!N24)</f>
        <v>22977.434594731938</v>
      </c>
      <c r="O31" s="33">
        <f>SUM([2]Argentina!AM23+[2]Australia!O24+'[2]EU-27'!O24+[2]UK!O24+'[2]New Zealand'!O24+'[2]United States'!O24)</f>
        <v>22889.911497825487</v>
      </c>
      <c r="P31" s="33">
        <f>SUM([2]Argentina!AN23+[2]Australia!P24+'[2]EU-27'!P24+[2]UK!P24+'[2]New Zealand'!P24+'[2]United States'!P24)</f>
        <v>23220.407899703063</v>
      </c>
      <c r="Q31" s="33">
        <f>IF(SUM([2]Argentina!AO23+[2]Australia!Q24+'[2]EU-27'!Q24+[2]UK!Q24+'[2]New Zealand'!Q24+'[2]United States'!Q24)&lt;=1," ",SUM([2]Argentina!AO23+[2]Australia!Q24+'[2]EU-27'!Q24+[2]UK!Q24+'[2]New Zealand'!Q24+'[2]United States'!Q24))</f>
        <v>23597.789488276401</v>
      </c>
      <c r="R31" s="33">
        <f>IF(SUM([2]Argentina!AP23+[2]Australia!R24+'[2]EU-27'!R24+[2]UK!R24+'[2]New Zealand'!R24+'[2]United States'!R24)&lt;=1," ",SUM([2]Argentina!AP23+[2]Australia!R24+'[2]EU-27'!R24+[2]UK!R24+'[2]New Zealand'!R24+'[2]United States'!R24))</f>
        <v>23445.250974086011</v>
      </c>
      <c r="S31" s="33">
        <f>SUM([2]Argentina!AQ23+[2]Australia!S24+'[2]EU-27'!S24+[2]UK!S24+'[2]New Zealand'!S24+'[2]United States'!S24)</f>
        <v>23881.628595482878</v>
      </c>
      <c r="T31" s="33">
        <f>SUM([2]Argentina!AR23+[2]Australia!T24+'[2]EU-27'!T24+[2]UK!T24+'[2]New Zealand'!T24+'[2]United States'!T24)</f>
        <v>23799.226957273459</v>
      </c>
      <c r="U31" s="33">
        <v>23843.88108826592</v>
      </c>
      <c r="V31" s="33"/>
      <c r="W31" s="26"/>
      <c r="X31" s="52"/>
      <c r="Y31" s="33">
        <v>23963.074927140751</v>
      </c>
      <c r="AA31" s="33">
        <v>23838.525649592048</v>
      </c>
      <c r="AB31" s="33">
        <v>24543.995126180766</v>
      </c>
    </row>
    <row r="32" spans="2:28">
      <c r="B32" s="38" t="s">
        <v>5</v>
      </c>
      <c r="C32" s="29">
        <v>31</v>
      </c>
      <c r="D32" s="30">
        <f>SUM([2]Argentina!AB24+[2]Australia!D25+'[2]EU-27'!D25+[2]UK!D25+'[2]New Zealand'!D25+'[2]United States'!D25)</f>
        <v>19842.516283441815</v>
      </c>
      <c r="E32" s="30">
        <f>SUM([2]Argentina!AC24+[2]Australia!E25+'[2]EU-27'!E25+[2]UK!E25+'[2]New Zealand'!E25+'[2]United States'!E25)</f>
        <v>19866.929318643153</v>
      </c>
      <c r="F32" s="30">
        <f>SUM([2]Argentina!AD24+[2]Australia!F25+'[2]EU-27'!F25+[2]UK!F25+'[2]New Zealand'!F25+'[2]United States'!F25)</f>
        <v>20308.423829400144</v>
      </c>
      <c r="G32" s="30">
        <f>SUM([2]Argentina!AE24+[2]Australia!G25+'[2]EU-27'!G25+[2]UK!G25+'[2]New Zealand'!G25+'[2]United States'!G25)</f>
        <v>20711.735898520939</v>
      </c>
      <c r="H32" s="30">
        <f>SUM([2]Argentina!AF24+[2]Australia!H25+'[2]EU-27'!H25+[2]UK!H25+'[2]New Zealand'!H25+'[2]United States'!H25)</f>
        <v>19491.801004741559</v>
      </c>
      <c r="I32" s="30">
        <f>SUM([2]Argentina!AG24+[2]Australia!I25+'[2]EU-27'!I25+[2]UK!I25+'[2]New Zealand'!I25+'[2]United States'!I25)</f>
        <v>21088.06525374623</v>
      </c>
      <c r="J32" s="30">
        <f>SUM([2]Argentina!AH24+[2]Australia!J25+'[2]EU-27'!J25+[2]UK!J25+'[2]New Zealand'!J25+'[2]United States'!J25)</f>
        <v>21943.415712560589</v>
      </c>
      <c r="K32" s="30">
        <f>SUM([2]Argentina!AI24+[2]Australia!K25+'[2]EU-27'!K25+[2]UK!K25+'[2]New Zealand'!K25+'[2]United States'!K25)</f>
        <v>22632.645509526956</v>
      </c>
      <c r="L32" s="30">
        <f>SUM([2]Argentina!AJ24+[2]Australia!L25+'[2]EU-27'!L25+[2]UK!L25+'[2]New Zealand'!L25+'[2]United States'!L25)</f>
        <v>22247.365210978809</v>
      </c>
      <c r="M32" s="30">
        <f>SUM([2]Argentina!AK24+[2]Australia!M25+'[2]EU-27'!M25+[2]UK!M25+'[2]New Zealand'!M25+'[2]United States'!M25)</f>
        <v>22868.04730455672</v>
      </c>
      <c r="N32" s="30">
        <f>SUM([2]Argentina!AL24+[2]Australia!N25+'[2]EU-27'!N25+[2]UK!N25+'[2]New Zealand'!N25+'[2]United States'!N25)</f>
        <v>23043.612970592818</v>
      </c>
      <c r="O32" s="30">
        <f>SUM([2]Argentina!AM24+[2]Australia!O25+'[2]EU-27'!O25+[2]UK!O25+'[2]New Zealand'!O25+'[2]United States'!O25)</f>
        <v>23055.300240588469</v>
      </c>
      <c r="P32" s="30">
        <f>SUM([2]Argentina!AN24+[2]Australia!P25+'[2]EU-27'!P25+[2]UK!P25+'[2]New Zealand'!P25+'[2]United States'!P25)</f>
        <v>23532.304541013458</v>
      </c>
      <c r="Q32" s="30">
        <f>SUM([2]Argentina!AO24+[2]Australia!Q25+'[2]EU-27'!Q25+[2]UK!Q25+'[2]New Zealand'!Q25+'[2]United States'!Q25)</f>
        <v>23721.038952007493</v>
      </c>
      <c r="R32" s="30">
        <f>IF(SUM([2]Argentina!AP24+[2]Australia!R25+'[2]EU-27'!R25+[2]UK!R25+'[2]New Zealand'!R25+'[2]United States'!R25)&lt;=1," ",SUM([2]Argentina!AP24+[2]Australia!R25+'[2]EU-27'!R25+[2]UK!R25+'[2]New Zealand'!R25+'[2]United States'!R25))</f>
        <v>23697.084425883244</v>
      </c>
      <c r="S32" s="30">
        <f>SUM([2]Argentina!AQ24+[2]Australia!S25+'[2]EU-27'!S25+[2]UK!S25+'[2]New Zealand'!S25+'[2]United States'!S25)</f>
        <v>24058.448305595768</v>
      </c>
      <c r="T32" s="30">
        <f>SUM([2]Argentina!AR24+[2]Australia!T25+'[2]EU-27'!T25+[2]UK!T25+'[2]New Zealand'!T25+'[2]United States'!T25)</f>
        <v>23946.536139568554</v>
      </c>
      <c r="U32" s="30">
        <v>24052.37202230336</v>
      </c>
      <c r="V32" s="30"/>
      <c r="W32" s="26"/>
      <c r="X32" s="51"/>
      <c r="Y32" s="30">
        <v>24141.892964222559</v>
      </c>
      <c r="AA32" s="30">
        <v>24052.37202230336</v>
      </c>
      <c r="AB32" s="30">
        <v>24735.39695986289</v>
      </c>
    </row>
    <row r="33" spans="2:28">
      <c r="B33" s="39" t="s">
        <v>6</v>
      </c>
      <c r="C33" s="32">
        <v>31</v>
      </c>
      <c r="D33" s="33">
        <f>SUM([2]Argentina!AB25+[2]Australia!D26+'[2]EU-27'!D26+[2]UK!D26+'[2]New Zealand'!D26+'[2]United States'!D26)</f>
        <v>20301.539532874751</v>
      </c>
      <c r="E33" s="33">
        <f>SUM([2]Argentina!AC25+[2]Australia!E26+'[2]EU-27'!E26+[2]UK!E26+'[2]New Zealand'!E26+'[2]United States'!E26)</f>
        <v>20323.782321516723</v>
      </c>
      <c r="F33" s="33">
        <f>SUM([2]Argentina!AD25+[2]Australia!F26+'[2]EU-27'!F26+[2]UK!F26+'[2]New Zealand'!F26+'[2]United States'!F26)</f>
        <v>20870.429814071704</v>
      </c>
      <c r="G33" s="33">
        <f>SUM([2]Argentina!AE25+[2]Australia!G26+'[2]EU-27'!G26+[2]UK!G26+'[2]New Zealand'!G26+'[2]United States'!G26)</f>
        <v>21372.846624323149</v>
      </c>
      <c r="H33" s="33">
        <f>SUM([2]Argentina!AF25+[2]Australia!H26+'[2]EU-27'!H26+[2]UK!H26+'[2]New Zealand'!H26+'[2]United States'!H26)</f>
        <v>20656.486255450935</v>
      </c>
      <c r="I33" s="33">
        <f>SUM([2]Argentina!AG25+[2]Australia!I26+'[2]EU-27'!I26+[2]UK!I26+'[2]New Zealand'!I26+'[2]United States'!I26)</f>
        <v>21986.997024271444</v>
      </c>
      <c r="J33" s="33">
        <f>SUM([2]Argentina!AH25+[2]Australia!J26+'[2]EU-27'!J26+[2]UK!J26+'[2]New Zealand'!J26+'[2]United States'!J26)</f>
        <v>22789.807789443301</v>
      </c>
      <c r="K33" s="33">
        <f>SUM([2]Argentina!AI25+[2]Australia!K26+'[2]EU-27'!K26+[2]UK!K26+'[2]New Zealand'!K26+'[2]United States'!K26)</f>
        <v>23390.762961909048</v>
      </c>
      <c r="L33" s="33">
        <f>SUM([2]Argentina!AJ25+[2]Australia!L26+'[2]EU-27'!L26+[2]UK!L26+'[2]New Zealand'!L26+'[2]United States'!L26)</f>
        <v>23049.151822675631</v>
      </c>
      <c r="M33" s="33">
        <f>SUM([2]Argentina!AK25+[2]Australia!M26+'[2]EU-27'!M26+[2]UK!M26+'[2]New Zealand'!M26+'[2]United States'!M26)</f>
        <v>23571.475893210518</v>
      </c>
      <c r="N33" s="33">
        <f>SUM([2]Argentina!AL25+[2]Australia!N26+'[2]EU-27'!N26+[2]UK!N26+'[2]New Zealand'!N26+'[2]United States'!N26)</f>
        <v>23758.650109835162</v>
      </c>
      <c r="O33" s="33">
        <f>SUM([2]Argentina!AM25+[2]Australia!O26+'[2]EU-27'!O26+[2]UK!O26+'[2]New Zealand'!O26+'[2]United States'!O26)</f>
        <v>23865.816460748574</v>
      </c>
      <c r="P33" s="33">
        <f>SUM([2]Argentina!AN25+[2]Australia!P26+'[2]EU-27'!P26+[2]UK!P26+'[2]New Zealand'!P26+'[2]United States'!P26)</f>
        <v>24198.989382164116</v>
      </c>
      <c r="Q33" s="33">
        <f>SUM([2]Argentina!AO25+[2]Australia!Q26+'[2]EU-27'!Q26+[2]UK!Q26+'[2]New Zealand'!Q26+'[2]United States'!Q26)</f>
        <v>24370.880457866217</v>
      </c>
      <c r="R33" s="33">
        <f>SUM([2]Argentina!AP25+[2]Australia!R26+'[2]EU-27'!R26+[2]UK!R26+'[2]New Zealand'!R26+'[2]United States'!R26)</f>
        <v>24347.402707422796</v>
      </c>
      <c r="S33" s="33">
        <f>SUM([2]Argentina!AQ25+[2]Australia!S26+'[2]EU-27'!S26+[2]UK!S26+'[2]New Zealand'!S26+'[2]United States'!S26)</f>
        <v>24604.868395101181</v>
      </c>
      <c r="T33" s="33">
        <f>SUM([2]Argentina!AR25+[2]Australia!T26+'[2]EU-27'!T26+[2]UK!T26+'[2]New Zealand'!T26+'[2]United States'!T26)</f>
        <v>24632.618227220159</v>
      </c>
      <c r="U33" s="33">
        <v>25063.628928149126</v>
      </c>
      <c r="V33" s="33"/>
      <c r="W33" s="26"/>
      <c r="X33" s="52"/>
      <c r="Y33" s="33">
        <v>24903.331256690155</v>
      </c>
      <c r="AA33" s="33">
        <v>24750.366753738323</v>
      </c>
      <c r="AB33" s="33">
        <v>25463.884997439363</v>
      </c>
    </row>
    <row r="34" spans="2:28">
      <c r="B34" s="38" t="s">
        <v>7</v>
      </c>
      <c r="C34" s="29">
        <v>30</v>
      </c>
      <c r="D34" s="30">
        <f>SUM([2]Argentina!AB26+[2]Australia!D27+'[2]EU-27'!D27+[2]UK!D27+'[2]New Zealand'!D27+'[2]United States'!D27)</f>
        <v>20737.407705131747</v>
      </c>
      <c r="E34" s="30">
        <f>SUM([2]Argentina!AC26+[2]Australia!E27+'[2]EU-27'!E27+[2]UK!E27+'[2]New Zealand'!E27+'[2]United States'!E27)</f>
        <v>20610.799520863915</v>
      </c>
      <c r="F34" s="30">
        <f>SUM([2]Argentina!AD26+[2]Australia!F27+'[2]EU-27'!F27+[2]UK!F27+'[2]New Zealand'!F27+'[2]United States'!F27)</f>
        <v>21305.568629314334</v>
      </c>
      <c r="G34" s="30">
        <f>SUM([2]Argentina!AE26+[2]Australia!G27+'[2]EU-27'!G27+[2]UK!G27+'[2]New Zealand'!G27+'[2]United States'!G27)</f>
        <v>21964.249699307569</v>
      </c>
      <c r="H34" s="30">
        <f>SUM([2]Argentina!AF26+[2]Australia!H27+'[2]EU-27'!H27+[2]UK!H27+'[2]New Zealand'!H27+'[2]United States'!H27)</f>
        <v>21170.236895887196</v>
      </c>
      <c r="I34" s="30">
        <f>SUM([2]Argentina!AG26+[2]Australia!I27+'[2]EU-27'!I27+[2]UK!I27+'[2]New Zealand'!I27+'[2]United States'!I27)</f>
        <v>22363.505493206514</v>
      </c>
      <c r="J34" s="30">
        <f>SUM([2]Argentina!AH26+[2]Australia!J27+'[2]EU-27'!J27+[2]UK!J27+'[2]New Zealand'!J27+'[2]United States'!J27)</f>
        <v>23492.914812756382</v>
      </c>
      <c r="K34" s="30">
        <f>SUM([2]Argentina!AI26+[2]Australia!K27+'[2]EU-27'!K27+[2]UK!K27+'[2]New Zealand'!K27+'[2]United States'!K27)</f>
        <v>23769.160989256357</v>
      </c>
      <c r="L34" s="30">
        <f>SUM([2]Argentina!AJ26+[2]Australia!L27+'[2]EU-27'!L27+[2]UK!L27+'[2]New Zealand'!L27+'[2]United States'!L27)</f>
        <v>23362.110167092105</v>
      </c>
      <c r="M34" s="30">
        <f>SUM([2]Argentina!AK26+[2]Australia!M27+'[2]EU-27'!M27+[2]UK!M27+'[2]New Zealand'!M27+'[2]United States'!M27)</f>
        <v>23937.832357478608</v>
      </c>
      <c r="N34" s="30">
        <f>SUM([2]Argentina!AL26+[2]Australia!N27+'[2]EU-27'!N27+[2]UK!N27+'[2]New Zealand'!N27+'[2]United States'!N27)</f>
        <v>24216.051061939816</v>
      </c>
      <c r="O34" s="30">
        <f>SUM([2]Argentina!AM26+[2]Australia!O27+'[2]EU-27'!O27+[2]UK!O27+'[2]New Zealand'!O27+'[2]United States'!O27)</f>
        <v>24304.967218330221</v>
      </c>
      <c r="P34" s="30">
        <f>SUM([2]Argentina!AN26+[2]Australia!P27+'[2]EU-27'!P27+[2]UK!P27+'[2]New Zealand'!P27+'[2]United States'!P27)</f>
        <v>24733.05392979777</v>
      </c>
      <c r="Q34" s="30">
        <f>SUM([2]Argentina!AO26+[2]Australia!Q27+'[2]EU-27'!Q27+[2]UK!Q27+'[2]New Zealand'!Q27+'[2]United States'!Q27)</f>
        <v>24611.786891857373</v>
      </c>
      <c r="R34" s="30">
        <f>SUM([2]Argentina!AP26+[2]Australia!R27+'[2]EU-27'!R27+[2]UK!R27+'[2]New Zealand'!R27+'[2]United States'!R27)</f>
        <v>24677.191532941899</v>
      </c>
      <c r="S34" s="30">
        <f>SUM([2]Argentina!AQ26+[2]Australia!S27+'[2]EU-27'!S27+[2]UK!S27+'[2]New Zealand'!S27+'[2]United States'!S27)</f>
        <v>24811.007718036974</v>
      </c>
      <c r="T34" s="30">
        <f>SUM([2]Argentina!AR26+[2]Australia!T27+'[2]EU-27'!T27+[2]UK!T27+'[2]New Zealand'!T27+'[2]United States'!T27)</f>
        <v>24962.519749423533</v>
      </c>
      <c r="U34" s="30">
        <v>25640.805011184319</v>
      </c>
      <c r="V34" s="30"/>
      <c r="W34" s="26"/>
      <c r="X34" s="51"/>
      <c r="Y34" s="30">
        <v>25245.524976748275</v>
      </c>
      <c r="AA34" s="30">
        <v>25133.902867164463</v>
      </c>
      <c r="AB34" s="30">
        <v>25779.449191165299</v>
      </c>
    </row>
    <row r="35" spans="2:28">
      <c r="B35" s="39" t="s">
        <v>8</v>
      </c>
      <c r="C35" s="32">
        <v>31</v>
      </c>
      <c r="D35" s="33">
        <f>SUM([2]Argentina!AB27+[2]Australia!D28+'[2]EU-27'!D28+[2]UK!D28+'[2]New Zealand'!D28+'[2]United States'!D28)</f>
        <v>21888.282589515256</v>
      </c>
      <c r="E35" s="33">
        <f>SUM([2]Argentina!AC27+[2]Australia!E28+'[2]EU-27'!E28+[2]UK!E28+'[2]New Zealand'!E28+'[2]United States'!E28)</f>
        <v>21618.056356172747</v>
      </c>
      <c r="F35" s="33">
        <f>SUM([2]Argentina!AD27+[2]Australia!F28+'[2]EU-27'!F28+[2]UK!F28+'[2]New Zealand'!F28+'[2]United States'!F28)</f>
        <v>22389.179438276515</v>
      </c>
      <c r="G35" s="33">
        <f>SUM([2]Argentina!AE27+[2]Australia!G28+'[2]EU-27'!G28+[2]UK!G28+'[2]New Zealand'!G28+'[2]United States'!G28)</f>
        <v>22985.742277268935</v>
      </c>
      <c r="H35" s="33">
        <f>SUM([2]Argentina!AF27+[2]Australia!H28+'[2]EU-27'!H28+[2]UK!H28+'[2]New Zealand'!H28+'[2]United States'!H28)</f>
        <v>22546.758035653118</v>
      </c>
      <c r="I35" s="33">
        <f>SUM([2]Argentina!AG27+[2]Australia!I28+'[2]EU-27'!I28+[2]UK!I28+'[2]New Zealand'!I28+'[2]United States'!I28)</f>
        <v>23624.40939462154</v>
      </c>
      <c r="J35" s="33">
        <f>SUM([2]Argentina!AH27+[2]Australia!J28+'[2]EU-27'!J28+[2]UK!J28+'[2]New Zealand'!J28+'[2]United States'!J28)</f>
        <v>24363.367794153841</v>
      </c>
      <c r="K35" s="33">
        <f>SUM([2]Argentina!AI27+[2]Australia!K28+'[2]EU-27'!K28+[2]UK!K28+'[2]New Zealand'!K28+'[2]United States'!K28)</f>
        <v>25059.12263976696</v>
      </c>
      <c r="L35" s="33">
        <f>SUM([2]Argentina!AJ27+[2]Australia!L28+'[2]EU-27'!L28+[2]UK!L28+'[2]New Zealand'!L28+'[2]United States'!L28)</f>
        <v>24310.611696345295</v>
      </c>
      <c r="M35" s="33">
        <f>SUM([2]Argentina!AK27+[2]Australia!M28+'[2]EU-27'!M28+[2]UK!M28+'[2]New Zealand'!M28+'[2]United States'!M28)</f>
        <v>25190.019433865687</v>
      </c>
      <c r="N35" s="33">
        <f>SUM([2]Argentina!AL27+[2]Australia!N28+'[2]EU-27'!N28+[2]UK!N28+'[2]New Zealand'!N28+'[2]United States'!N28)</f>
        <v>25377.751119474939</v>
      </c>
      <c r="O35" s="33">
        <f>SUM([2]Argentina!AM27+[2]Australia!O28+'[2]EU-27'!O28+[2]UK!O28+'[2]New Zealand'!O28+'[2]United States'!O28)</f>
        <v>25407.330051098535</v>
      </c>
      <c r="P35" s="33">
        <f>SUM([2]Argentina!AN27+[2]Australia!P28+'[2]EU-27'!P28+[2]UK!P28+'[2]New Zealand'!P28+'[2]United States'!P28)</f>
        <v>25803.446238880388</v>
      </c>
      <c r="Q35" s="33">
        <f>IF(SUM([2]Argentina!AO27+[2]Australia!Q28+'[2]EU-27'!Q28+[2]UK!Q28+'[2]New Zealand'!Q28+'[2]United States'!Q28)&lt;=1," ",SUM([2]Argentina!AO27+[2]Australia!Q28+'[2]EU-27'!Q28+[2]UK!Q28+'[2]New Zealand'!Q28+'[2]United States'!Q28))</f>
        <v>25686.824717158604</v>
      </c>
      <c r="R35" s="33">
        <f>IF(SUM([2]Argentina!AP27+[2]Australia!R28+'[2]EU-27'!R28+[2]UK!R28+'[2]New Zealand'!R28+'[2]United States'!R28)&lt;=1," ",SUM([2]Argentina!AP27+[2]Australia!R28+'[2]EU-27'!R28+[2]UK!R28+'[2]New Zealand'!R28+'[2]United States'!R28))</f>
        <v>25809.862566267217</v>
      </c>
      <c r="S35" s="33">
        <f>SUM([2]Argentina!AQ27+[2]Australia!S28+'[2]EU-27'!S28+[2]UK!S28+'[2]New Zealand'!S28+'[2]United States'!S28)</f>
        <v>25791.535177690275</v>
      </c>
      <c r="T35" s="33">
        <f>SUM([2]Argentina!AR27+[2]Australia!T28+'[2]EU-27'!T28+[2]UK!T28+'[2]New Zealand'!T28+'[2]United States'!T28)</f>
        <v>26050.311545927441</v>
      </c>
      <c r="U35" s="33">
        <v>26803.748630544316</v>
      </c>
      <c r="V35" s="33"/>
      <c r="W35" s="26"/>
      <c r="X35" s="52"/>
      <c r="Y35" s="33">
        <v>26332.703760587348</v>
      </c>
      <c r="AA35" s="33">
        <v>26803.718630544317</v>
      </c>
      <c r="AB35" s="33">
        <v>26902.326273566076</v>
      </c>
    </row>
    <row r="36" spans="2:28">
      <c r="B36" s="38" t="s">
        <v>9</v>
      </c>
      <c r="C36" s="29">
        <v>30</v>
      </c>
      <c r="D36" s="30">
        <f>SUM([2]Argentina!AB28+[2]Australia!D29+'[2]EU-27'!D29+[2]UK!D29+'[2]New Zealand'!D29+'[2]United States'!D29)</f>
        <v>20974.600759833629</v>
      </c>
      <c r="E36" s="30">
        <f>SUM([2]Argentina!AC28+[2]Australia!E29+'[2]EU-27'!E29+[2]UK!E29+'[2]New Zealand'!E29+'[2]United States'!E29)</f>
        <v>20837.228349816374</v>
      </c>
      <c r="F36" s="30">
        <f>SUM([2]Argentina!AD28+[2]Australia!F29+'[2]EU-27'!F29+[2]UK!F29+'[2]New Zealand'!F29+'[2]United States'!F29)</f>
        <v>21504.639967424544</v>
      </c>
      <c r="G36" s="30">
        <f>SUM([2]Argentina!AE28+[2]Australia!G29+'[2]EU-27'!G29+[2]UK!G29+'[2]New Zealand'!G29+'[2]United States'!G29)</f>
        <v>21986.474600752437</v>
      </c>
      <c r="H36" s="30">
        <f>SUM([2]Argentina!AF28+[2]Australia!H29+'[2]EU-27'!H29+[2]UK!H29+'[2]New Zealand'!H29+'[2]United States'!H29)</f>
        <v>22446.175317304893</v>
      </c>
      <c r="I36" s="30">
        <f>SUM([2]Argentina!AG28+[2]Australia!I29+'[2]EU-27'!I29+[2]UK!I29+'[2]New Zealand'!I29+'[2]United States'!I29)</f>
        <v>22648.397092952579</v>
      </c>
      <c r="J36" s="30">
        <f>SUM([2]Argentina!AH28+[2]Australia!J29+'[2]EU-27'!J29+[2]UK!J29+'[2]New Zealand'!J29+'[2]United States'!J29)</f>
        <v>23224.455314315477</v>
      </c>
      <c r="K36" s="30">
        <f>SUM([2]Argentina!AI28+[2]Australia!K29+'[2]EU-27'!K29+[2]UK!K29+'[2]New Zealand'!K29+'[2]United States'!K29)</f>
        <v>23899.110488620674</v>
      </c>
      <c r="L36" s="30">
        <f>SUM([2]Argentina!AJ28+[2]Australia!L29+'[2]EU-27'!L29+[2]UK!L29+'[2]New Zealand'!L29+'[2]United States'!L29)</f>
        <v>23259.162140102708</v>
      </c>
      <c r="M36" s="30">
        <f>SUM([2]Argentina!AK28+[2]Australia!M29+'[2]EU-27'!M29+[2]UK!M29+'[2]New Zealand'!M29+'[2]United States'!M29)</f>
        <v>24248.031677328258</v>
      </c>
      <c r="N36" s="30">
        <f>SUM([2]Argentina!AL28+[2]Australia!N29+'[2]EU-27'!N29+[2]UK!N29+'[2]New Zealand'!N29+'[2]United States'!N29)</f>
        <v>24162.061061367684</v>
      </c>
      <c r="O36" s="30">
        <f>SUM([2]Argentina!AM28+[2]Australia!O29+'[2]EU-27'!O29+[2]UK!O29+'[2]New Zealand'!O29+'[2]United States'!O29)</f>
        <v>24276.246505303046</v>
      </c>
      <c r="P36" s="30">
        <f>SUM([2]Argentina!AN28+[2]Australia!P29+'[2]EU-27'!P29+[2]UK!P29+'[2]New Zealand'!P29+'[2]United States'!P29)</f>
        <v>24669.627650276729</v>
      </c>
      <c r="Q36" s="30">
        <f>SUM([2]Argentina!AO28+[2]Australia!Q29+'[2]EU-27'!Q29+[2]UK!Q29+'[2]New Zealand'!Q29+'[2]United States'!Q29)</f>
        <v>24544.126419481629</v>
      </c>
      <c r="R36" s="30">
        <f>SUM([2]Argentina!AP28+[2]Australia!R29+'[2]EU-27'!R29+[2]UK!R29+'[2]New Zealand'!R29+'[2]United States'!R29)</f>
        <v>24693.853746312954</v>
      </c>
      <c r="S36" s="30">
        <f>SUM([2]Argentina!AQ28+[2]Australia!S29+'[2]EU-27'!S29+[2]UK!S29+'[2]New Zealand'!S29+'[2]United States'!S29)</f>
        <v>24622.425963782036</v>
      </c>
      <c r="T36" s="30">
        <f>SUM([2]Argentina!AR28+[2]Australia!T29+'[2]EU-27'!T29+[2]UK!T29+'[2]New Zealand'!T29+'[2]United States'!T29)</f>
        <v>24929.350972259715</v>
      </c>
      <c r="U36" s="57">
        <v>25697.602240167325</v>
      </c>
      <c r="V36" s="30"/>
      <c r="W36" s="26"/>
      <c r="X36" s="51"/>
      <c r="Y36" s="30">
        <v>25194.515474603028</v>
      </c>
      <c r="AA36" s="30">
        <v>25630.19448349969</v>
      </c>
      <c r="AB36" s="30">
        <v>25734.034468617079</v>
      </c>
    </row>
    <row r="37" spans="2:28">
      <c r="B37" s="39" t="s">
        <v>10</v>
      </c>
      <c r="C37" s="32">
        <v>31</v>
      </c>
      <c r="D37" s="33">
        <f>SUM([2]Argentina!AB29+[2]Australia!D30+'[2]EU-27'!D30+[2]UK!D30+'[2]New Zealand'!D30+'[2]United States'!D30)</f>
        <v>21596.500658235938</v>
      </c>
      <c r="E37" s="33">
        <f>SUM([2]Argentina!AC29+[2]Australia!E30+'[2]EU-27'!E30+[2]UK!E30+'[2]New Zealand'!E30+'[2]United States'!E30)</f>
        <v>21458.19391744036</v>
      </c>
      <c r="F37" s="33">
        <f>SUM([2]Argentina!AD29+[2]Australia!F30+'[2]EU-27'!F30+[2]UK!F30+'[2]New Zealand'!F30+'[2]United States'!F30)</f>
        <v>21682.750848930344</v>
      </c>
      <c r="G37" s="33">
        <f>SUM([2]Argentina!AE29+[2]Australia!G30+'[2]EU-27'!G30+[2]UK!G30+'[2]New Zealand'!G30+'[2]United States'!G30)</f>
        <v>22607.543125199161</v>
      </c>
      <c r="H37" s="33">
        <f>SUM([2]Argentina!AF29+[2]Australia!H30+'[2]EU-27'!H30+[2]UK!H30+'[2]New Zealand'!H30+'[2]United States'!H30)</f>
        <v>21786.730294798257</v>
      </c>
      <c r="I37" s="33">
        <f>SUM([2]Argentina!AG29+[2]Australia!I30+'[2]EU-27'!I30+[2]UK!I30+'[2]New Zealand'!I30+'[2]United States'!I30)</f>
        <v>23274.831436397879</v>
      </c>
      <c r="J37" s="33">
        <f>SUM([2]Argentina!AH29+[2]Australia!J30+'[2]EU-27'!J30+[2]UK!J30+'[2]New Zealand'!J30+'[2]United States'!J30)</f>
        <v>23789.669316223361</v>
      </c>
      <c r="K37" s="33">
        <f>SUM([2]Argentina!AI29+[2]Australia!K30+'[2]EU-27'!K30+[2]UK!K30+'[2]New Zealand'!K30+'[2]United States'!K30)</f>
        <v>24463.743642588601</v>
      </c>
      <c r="L37" s="33">
        <f>SUM([2]Argentina!AJ29+[2]Australia!L30+'[2]EU-27'!L30+[2]UK!L30+'[2]New Zealand'!L30+'[2]United States'!L30)</f>
        <v>24022.58708902316</v>
      </c>
      <c r="M37" s="33">
        <f>SUM([2]Argentina!AK29+[2]Australia!M30+'[2]EU-27'!M30+[2]UK!M30+'[2]New Zealand'!M30+'[2]United States'!M30)</f>
        <v>24676.163049626372</v>
      </c>
      <c r="N37" s="33">
        <f>SUM([2]Argentina!AL29+[2]Australia!N30+'[2]EU-27'!N30+[2]UK!N30+'[2]New Zealand'!N30+'[2]United States'!N30)</f>
        <v>24674.298479390942</v>
      </c>
      <c r="O37" s="33">
        <f>SUM([2]Argentina!AM29+[2]Australia!O30+'[2]EU-27'!O30+[2]UK!O30+'[2]New Zealand'!O30+'[2]United States'!O30)</f>
        <v>24913.443568807852</v>
      </c>
      <c r="P37" s="33">
        <f>SUM([2]Argentina!AN29+[2]Australia!P30+'[2]EU-27'!P30+[2]UK!P30+'[2]New Zealand'!P30+'[2]United States'!P30)</f>
        <v>25260.59284222962</v>
      </c>
      <c r="Q37" s="33">
        <f>IF(SUM([2]Argentina!AO29+[2]Australia!Q30+'[2]EU-27'!Q30+[2]UK!Q30+'[2]New Zealand'!Q30+'[2]United States'!Q30)&lt;=1," ",SUM([2]Argentina!AO29+[2]Australia!Q30+'[2]EU-27'!Q30+[2]UK!Q30+'[2]New Zealand'!Q30+'[2]United States'!Q30))</f>
        <v>24958.041345533551</v>
      </c>
      <c r="R37" s="33">
        <f>SUM([2]Argentina!AP29+[2]Australia!R30+'[2]EU-27'!R30+[2]UK!R30+'[2]New Zealand'!R30+'[2]United States'!R30)</f>
        <v>25042.940769922094</v>
      </c>
      <c r="S37" s="33">
        <f>SUM([2]Argentina!AQ29+[2]Australia!S30+'[2]EU-27'!S30+[2]UK!S30+'[2]New Zealand'!S30+'[2]United States'!S30)</f>
        <v>25269.943339612597</v>
      </c>
      <c r="T37" s="33">
        <f>SUM([2]Argentina!AR29+[2]Australia!T30+'[2]EU-27'!T30+[2]UK!T30+'[2]New Zealand'!T30+'[2]United States'!T30)</f>
        <v>25274.910279531225</v>
      </c>
      <c r="U37" s="56">
        <v>26209.78234898379</v>
      </c>
      <c r="V37" s="33"/>
      <c r="W37" s="26"/>
      <c r="X37" s="52"/>
      <c r="Y37" s="33">
        <v>25701.009727375873</v>
      </c>
      <c r="AA37" s="33">
        <v>26288.054108983786</v>
      </c>
      <c r="AB37" s="33">
        <v>26208.027294686384</v>
      </c>
    </row>
    <row r="38" spans="2:28">
      <c r="B38" s="48" t="s">
        <v>43</v>
      </c>
      <c r="C38" s="54">
        <f>SUM(C26:C37)</f>
        <v>365</v>
      </c>
      <c r="D38" s="54">
        <f t="shared" ref="D38:R38" si="2">SUM(D26:D37)</f>
        <v>248698.036202313</v>
      </c>
      <c r="E38" s="54">
        <f t="shared" si="2"/>
        <v>249982.99496666397</v>
      </c>
      <c r="F38" s="54">
        <f t="shared" si="2"/>
        <v>253415.66650109831</v>
      </c>
      <c r="G38" s="54">
        <f t="shared" si="2"/>
        <v>260523.81372631784</v>
      </c>
      <c r="H38" s="54">
        <f t="shared" si="2"/>
        <v>257749.93926811678</v>
      </c>
      <c r="I38" s="54">
        <f t="shared" si="2"/>
        <v>265721.60780296993</v>
      </c>
      <c r="J38" s="54">
        <f t="shared" si="2"/>
        <v>276600.42149918218</v>
      </c>
      <c r="K38" s="54">
        <f t="shared" si="2"/>
        <v>282156.75469225884</v>
      </c>
      <c r="L38" s="54">
        <f t="shared" si="2"/>
        <v>280709.78796844429</v>
      </c>
      <c r="M38" s="54">
        <f t="shared" si="2"/>
        <v>286563.643078222</v>
      </c>
      <c r="N38" s="54">
        <f t="shared" si="2"/>
        <v>289704.54132014525</v>
      </c>
      <c r="O38" s="54">
        <f t="shared" si="2"/>
        <v>289594.7638532134</v>
      </c>
      <c r="P38" s="54">
        <f t="shared" si="2"/>
        <v>293701.66199665202</v>
      </c>
      <c r="Q38" s="54">
        <f t="shared" si="2"/>
        <v>296506.06617992558</v>
      </c>
      <c r="R38" s="54">
        <f t="shared" si="2"/>
        <v>295077.89281206077</v>
      </c>
      <c r="S38" s="54">
        <f>SUM(S26:S37)</f>
        <v>299383.42317792925</v>
      </c>
      <c r="T38" s="54">
        <f>SUM(T26:T37)</f>
        <v>299578.94673562737</v>
      </c>
      <c r="U38" s="58">
        <v>301952.17280540406</v>
      </c>
      <c r="V38" s="54"/>
      <c r="W38" s="26"/>
      <c r="X38" s="53"/>
      <c r="Y38" s="46">
        <v>301756.84273232025</v>
      </c>
      <c r="AA38" s="46">
        <v>301940.97730563488</v>
      </c>
      <c r="AB38" s="46">
        <v>309359.69271229568</v>
      </c>
    </row>
    <row r="39" spans="2:28">
      <c r="B39" s="22" t="s">
        <v>40</v>
      </c>
      <c r="C39" s="34"/>
      <c r="D39" s="35"/>
      <c r="H39" s="31"/>
      <c r="I39" s="31"/>
      <c r="J39" s="31"/>
      <c r="K39" s="31"/>
      <c r="L39" s="31"/>
      <c r="M39" s="31"/>
      <c r="N39" s="42"/>
      <c r="O39" s="44"/>
      <c r="P39" s="44"/>
      <c r="Q39" s="44"/>
      <c r="R39" s="44"/>
      <c r="S39" s="44"/>
      <c r="T39" s="44"/>
      <c r="U39" s="44"/>
      <c r="V39" s="44"/>
      <c r="W39" s="26"/>
      <c r="X39" s="47" t="s">
        <v>42</v>
      </c>
      <c r="Y39" s="24"/>
      <c r="AA39" s="55"/>
      <c r="AB39" s="55">
        <v>-1.4257475224439209E-2</v>
      </c>
    </row>
    <row r="40" spans="2:28">
      <c r="B40" s="21"/>
      <c r="C40" s="21"/>
      <c r="L40" s="31"/>
      <c r="M40" s="31"/>
      <c r="O40" s="41"/>
      <c r="P40" s="41"/>
      <c r="Q40" s="41"/>
      <c r="R40" s="41"/>
      <c r="S40" s="41"/>
      <c r="T40" s="36"/>
      <c r="W40" s="36"/>
      <c r="X40" s="31"/>
    </row>
    <row r="41" spans="2:28">
      <c r="B41" s="21"/>
      <c r="C41" s="21"/>
      <c r="L41" s="31"/>
      <c r="M41" s="31"/>
      <c r="P41" s="26"/>
      <c r="Q41" s="26"/>
      <c r="R41" s="26"/>
      <c r="S41" s="26"/>
      <c r="T41" s="36"/>
      <c r="U41" s="36"/>
      <c r="V41" s="36"/>
      <c r="W41" s="31"/>
    </row>
    <row r="42" spans="2:28">
      <c r="L42" s="31"/>
      <c r="M42" s="31"/>
      <c r="P42" s="23"/>
      <c r="Q42" s="23"/>
      <c r="R42" s="23"/>
      <c r="S42" s="23"/>
      <c r="T42" s="36"/>
      <c r="U42" s="36"/>
      <c r="V42" s="36"/>
      <c r="W42" s="31"/>
    </row>
    <row r="43" spans="2:28">
      <c r="L43" s="31"/>
      <c r="M43" s="31"/>
      <c r="N43" s="31"/>
      <c r="O43" s="31"/>
      <c r="P43" s="31"/>
      <c r="Q43" s="31"/>
      <c r="R43" s="31"/>
      <c r="S43" s="31"/>
      <c r="T43" s="31"/>
      <c r="U43" s="31"/>
      <c r="V43" s="31"/>
      <c r="W43" s="31"/>
    </row>
    <row r="44" spans="2:28">
      <c r="M44" s="26"/>
    </row>
    <row r="45" spans="2:28">
      <c r="M45" s="26"/>
    </row>
  </sheetData>
  <mergeCells count="14">
    <mergeCell ref="C6:D6"/>
    <mergeCell ref="B14:C14"/>
    <mergeCell ref="B21:C21"/>
    <mergeCell ref="B15:C15"/>
    <mergeCell ref="B16:C16"/>
    <mergeCell ref="B17:C17"/>
    <mergeCell ref="B18:C18"/>
    <mergeCell ref="B19:C19"/>
    <mergeCell ref="B20:C20"/>
    <mergeCell ref="B9:C9"/>
    <mergeCell ref="B10:C10"/>
    <mergeCell ref="B11:C11"/>
    <mergeCell ref="B12:C12"/>
    <mergeCell ref="B13:C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X46"/>
  <sheetViews>
    <sheetView workbookViewId="0"/>
  </sheetViews>
  <sheetFormatPr defaultColWidth="9" defaultRowHeight="15.5"/>
  <cols>
    <col min="1" max="1" width="9" style="16"/>
    <col min="2" max="2" width="11.5" style="16" customWidth="1"/>
    <col min="3" max="3" width="5" style="16" customWidth="1"/>
    <col min="4" max="12" width="9" style="16"/>
    <col min="13" max="13" width="9" style="16" customWidth="1"/>
    <col min="14" max="14" width="9.08203125" style="16" customWidth="1"/>
    <col min="15" max="15" width="7.08203125" style="16" bestFit="1" customWidth="1"/>
    <col min="16" max="16" width="8.33203125" style="16" bestFit="1" customWidth="1"/>
    <col min="17" max="17" width="9.08203125" style="16" customWidth="1"/>
    <col min="18" max="18" width="12.5" style="16" customWidth="1"/>
    <col min="19" max="19" width="5.58203125" style="16" customWidth="1"/>
    <col min="20" max="16384" width="9" style="16"/>
  </cols>
  <sheetData>
    <row r="3" spans="1:22" ht="20">
      <c r="A3" s="37" t="s">
        <v>28</v>
      </c>
      <c r="C3" s="15"/>
      <c r="D3" s="15"/>
      <c r="E3" s="15"/>
      <c r="F3" s="15"/>
      <c r="G3" s="15"/>
      <c r="H3" s="15"/>
      <c r="I3" s="15"/>
      <c r="J3" s="15"/>
      <c r="K3" s="15"/>
      <c r="L3" s="15"/>
    </row>
    <row r="4" spans="1:22">
      <c r="A4" s="17" t="s">
        <v>33</v>
      </c>
      <c r="C4" s="18"/>
      <c r="D4" s="18"/>
    </row>
    <row r="5" spans="1:22">
      <c r="A5" s="19" t="s">
        <v>34</v>
      </c>
    </row>
    <row r="6" spans="1:22">
      <c r="A6" s="20" t="s">
        <v>38</v>
      </c>
      <c r="J6" s="16" t="s">
        <v>39</v>
      </c>
    </row>
    <row r="7" spans="1:22">
      <c r="B7" s="21"/>
      <c r="D7" s="22"/>
    </row>
    <row r="8" spans="1:22" ht="15" customHeight="1">
      <c r="B8" s="2" t="s">
        <v>36</v>
      </c>
      <c r="D8" s="22"/>
      <c r="R8" s="23"/>
      <c r="T8" s="65" t="s">
        <v>29</v>
      </c>
      <c r="U8" s="65"/>
      <c r="V8" s="66"/>
    </row>
    <row r="9" spans="1:22">
      <c r="B9" s="65"/>
      <c r="C9" s="66"/>
      <c r="D9" s="24" t="s">
        <v>14</v>
      </c>
      <c r="E9" s="24">
        <v>2009</v>
      </c>
      <c r="F9" s="24">
        <v>2010</v>
      </c>
      <c r="G9" s="24">
        <v>2011</v>
      </c>
      <c r="H9" s="24" t="s">
        <v>15</v>
      </c>
      <c r="I9" s="24">
        <v>2013</v>
      </c>
      <c r="J9" s="24">
        <v>2014</v>
      </c>
      <c r="K9" s="24">
        <v>2015</v>
      </c>
      <c r="L9" s="24" t="s">
        <v>16</v>
      </c>
      <c r="M9" s="24">
        <v>2017</v>
      </c>
      <c r="N9" s="24">
        <v>2018</v>
      </c>
      <c r="O9" s="24">
        <v>2019</v>
      </c>
      <c r="P9" s="24" t="s">
        <v>37</v>
      </c>
      <c r="R9" s="24" t="s">
        <v>0</v>
      </c>
      <c r="T9" s="24">
        <v>2018</v>
      </c>
      <c r="U9" s="24">
        <v>2019</v>
      </c>
      <c r="V9" s="24">
        <v>2020</v>
      </c>
    </row>
    <row r="10" spans="1:22">
      <c r="B10" s="61" t="s">
        <v>11</v>
      </c>
      <c r="C10" s="62"/>
      <c r="D10" s="25">
        <f t="shared" ref="D10:M10" si="0">D26/$C26</f>
        <v>692.21035161956809</v>
      </c>
      <c r="E10" s="25">
        <f t="shared" si="0"/>
        <v>699.50904511546742</v>
      </c>
      <c r="F10" s="25">
        <f t="shared" si="0"/>
        <v>685.98736865924866</v>
      </c>
      <c r="G10" s="25">
        <f t="shared" si="0"/>
        <v>707.078979389408</v>
      </c>
      <c r="H10" s="25">
        <f t="shared" si="0"/>
        <v>736.60685373296042</v>
      </c>
      <c r="I10" s="25">
        <f t="shared" si="0"/>
        <v>728.47629047814451</v>
      </c>
      <c r="J10" s="25">
        <f t="shared" si="0"/>
        <v>760.71415863188645</v>
      </c>
      <c r="K10" s="25">
        <f t="shared" si="0"/>
        <v>765.41104799581569</v>
      </c>
      <c r="L10" s="25">
        <f t="shared" si="0"/>
        <v>779.52187401283686</v>
      </c>
      <c r="M10" s="25">
        <f t="shared" si="0"/>
        <v>777.4495536465721</v>
      </c>
      <c r="N10" s="25">
        <v>797.96409954036187</v>
      </c>
      <c r="O10" s="25">
        <v>796.80394856097007</v>
      </c>
      <c r="P10" s="25">
        <v>806.99927024985107</v>
      </c>
      <c r="Q10" s="26"/>
      <c r="R10" s="25">
        <v>790.73920058263468</v>
      </c>
      <c r="S10" s="23"/>
      <c r="T10" s="25">
        <v>795.61134565575298</v>
      </c>
      <c r="U10" s="25">
        <v>797.2961607930132</v>
      </c>
      <c r="V10" s="25">
        <v>803.73986375912966</v>
      </c>
    </row>
    <row r="11" spans="1:22">
      <c r="B11" s="63" t="s">
        <v>12</v>
      </c>
      <c r="C11" s="64"/>
      <c r="D11" s="27">
        <f t="shared" ref="D11:M11" si="1">D27/$C27</f>
        <v>689.79677130365383</v>
      </c>
      <c r="E11" s="27">
        <f t="shared" si="1"/>
        <v>695.84621990333835</v>
      </c>
      <c r="F11" s="27">
        <f t="shared" si="1"/>
        <v>693.45179916309451</v>
      </c>
      <c r="G11" s="27">
        <f t="shared" si="1"/>
        <v>714.45634945911786</v>
      </c>
      <c r="H11" s="27">
        <f t="shared" si="1"/>
        <v>734.64950983493793</v>
      </c>
      <c r="I11" s="27">
        <f t="shared" si="1"/>
        <v>730.34113398358863</v>
      </c>
      <c r="J11" s="27">
        <f t="shared" si="1"/>
        <v>765.15398133303722</v>
      </c>
      <c r="K11" s="27">
        <f t="shared" si="1"/>
        <v>757.8035378263321</v>
      </c>
      <c r="L11" s="27">
        <f t="shared" si="1"/>
        <v>782.7621865653806</v>
      </c>
      <c r="M11" s="27">
        <f t="shared" si="1"/>
        <v>783.83667990424533</v>
      </c>
      <c r="N11" s="27">
        <v>801.63655350875058</v>
      </c>
      <c r="O11" s="27">
        <v>796.0243240695105</v>
      </c>
      <c r="P11" s="27">
        <v>806.4930081462968</v>
      </c>
      <c r="Q11" s="23"/>
      <c r="R11" s="27">
        <v>793.83251916083543</v>
      </c>
      <c r="S11" s="23"/>
      <c r="T11" s="27">
        <v>797.93191804235857</v>
      </c>
      <c r="U11" s="27">
        <v>800.22827415525353</v>
      </c>
      <c r="V11" s="27">
        <v>805.5374242757083</v>
      </c>
    </row>
    <row r="12" spans="1:22">
      <c r="B12" s="61" t="s">
        <v>13</v>
      </c>
      <c r="C12" s="62"/>
      <c r="D12" s="25">
        <f t="shared" ref="D12:M12" si="2">D28/$C28</f>
        <v>685.81875620957067</v>
      </c>
      <c r="E12" s="25">
        <f t="shared" si="2"/>
        <v>697.30715224582195</v>
      </c>
      <c r="F12" s="25">
        <f t="shared" si="2"/>
        <v>695.92500091352326</v>
      </c>
      <c r="G12" s="25">
        <f t="shared" si="2"/>
        <v>718.5988115071475</v>
      </c>
      <c r="H12" s="25">
        <f t="shared" si="2"/>
        <v>744.75796761112781</v>
      </c>
      <c r="I12" s="25">
        <f t="shared" si="2"/>
        <v>723.38048761417565</v>
      </c>
      <c r="J12" s="25">
        <f t="shared" si="2"/>
        <v>760.72660012422193</v>
      </c>
      <c r="K12" s="25">
        <f t="shared" si="2"/>
        <v>761.88723279187366</v>
      </c>
      <c r="L12" s="25">
        <f t="shared" si="2"/>
        <v>785.02106167507804</v>
      </c>
      <c r="M12" s="25">
        <f t="shared" si="2"/>
        <v>797.24103200444995</v>
      </c>
      <c r="N12" s="25">
        <v>806.05956187143886</v>
      </c>
      <c r="O12" s="25">
        <v>801.61383534895515</v>
      </c>
      <c r="P12" s="25">
        <v>815.58774071563403</v>
      </c>
      <c r="Q12" s="23"/>
      <c r="R12" s="25">
        <v>801.63814307494795</v>
      </c>
      <c r="S12" s="23"/>
      <c r="T12" s="25">
        <v>801.23174107927764</v>
      </c>
      <c r="U12" s="25">
        <v>805.03931424918721</v>
      </c>
      <c r="V12" s="25">
        <v>812.14610935270377</v>
      </c>
    </row>
    <row r="13" spans="1:22">
      <c r="B13" s="63" t="s">
        <v>3</v>
      </c>
      <c r="C13" s="64"/>
      <c r="D13" s="27">
        <f t="shared" ref="D13:G21" si="3">D29/$C29</f>
        <v>686.27108069117116</v>
      </c>
      <c r="E13" s="27">
        <f t="shared" si="3"/>
        <v>705.57978012261833</v>
      </c>
      <c r="F13" s="27">
        <f t="shared" si="3"/>
        <v>701.80326671024477</v>
      </c>
      <c r="G13" s="27">
        <f t="shared" si="3"/>
        <v>729.14539808677716</v>
      </c>
      <c r="H13" s="27">
        <f t="shared" ref="H13:M21" si="4">H29/$C29</f>
        <v>752.11052550096792</v>
      </c>
      <c r="I13" s="27">
        <f t="shared" si="4"/>
        <v>724.09511981210937</v>
      </c>
      <c r="J13" s="27">
        <f t="shared" si="4"/>
        <v>770.26254637718671</v>
      </c>
      <c r="K13" s="27">
        <f t="shared" si="4"/>
        <v>788.99649018811465</v>
      </c>
      <c r="L13" s="27">
        <f t="shared" si="4"/>
        <v>790.16891234931359</v>
      </c>
      <c r="M13" s="27">
        <f t="shared" si="4"/>
        <v>803.93167151829164</v>
      </c>
      <c r="N13" s="27">
        <v>813.74209919387363</v>
      </c>
      <c r="O13" s="27">
        <v>813.57971301397913</v>
      </c>
      <c r="P13" s="27">
        <v>821.25507031955806</v>
      </c>
      <c r="Q13" s="23"/>
      <c r="R13" s="27">
        <v>810.41782790871468</v>
      </c>
      <c r="S13" s="23"/>
      <c r="T13" s="27">
        <v>816.45023519811502</v>
      </c>
      <c r="U13" s="27">
        <v>814.59776894714707</v>
      </c>
      <c r="V13" s="27">
        <v>829.10780572598958</v>
      </c>
    </row>
    <row r="14" spans="1:22">
      <c r="B14" s="61" t="s">
        <v>1</v>
      </c>
      <c r="C14" s="62"/>
      <c r="D14" s="25">
        <f t="shared" si="3"/>
        <v>681.95847086257743</v>
      </c>
      <c r="E14" s="25">
        <f t="shared" si="3"/>
        <v>689.45971217346516</v>
      </c>
      <c r="F14" s="25">
        <f t="shared" si="3"/>
        <v>699.74000803928152</v>
      </c>
      <c r="G14" s="25">
        <f t="shared" si="3"/>
        <v>716.74584341920263</v>
      </c>
      <c r="H14" s="25">
        <f t="shared" si="4"/>
        <v>734.15923532737804</v>
      </c>
      <c r="I14" s="25">
        <f t="shared" si="4"/>
        <v>728.38409929559225</v>
      </c>
      <c r="J14" s="25">
        <f t="shared" si="4"/>
        <v>757.27695270457025</v>
      </c>
      <c r="K14" s="25">
        <f t="shared" si="4"/>
        <v>779.62879703080262</v>
      </c>
      <c r="L14" s="25">
        <f t="shared" si="4"/>
        <v>780.0969974166228</v>
      </c>
      <c r="M14" s="25">
        <f t="shared" si="4"/>
        <v>790.51485578858251</v>
      </c>
      <c r="N14" s="25">
        <v>803.63042527045559</v>
      </c>
      <c r="O14" s="25">
        <v>799.66471967541429</v>
      </c>
      <c r="P14" s="25">
        <v>802.68818676551757</v>
      </c>
      <c r="Q14" s="26"/>
      <c r="R14" s="25">
        <v>797.93666691148417</v>
      </c>
      <c r="S14" s="23"/>
      <c r="T14" s="25">
        <v>805.19915608921815</v>
      </c>
      <c r="U14" s="25">
        <v>804.54519940906528</v>
      </c>
      <c r="V14" s="25">
        <v>819.30307751044904</v>
      </c>
    </row>
    <row r="15" spans="1:22">
      <c r="B15" s="63" t="s">
        <v>4</v>
      </c>
      <c r="C15" s="64"/>
      <c r="D15" s="27">
        <f t="shared" si="3"/>
        <v>653.14570439795034</v>
      </c>
      <c r="E15" s="27">
        <f t="shared" si="3"/>
        <v>664.7583901638975</v>
      </c>
      <c r="F15" s="27">
        <f t="shared" si="3"/>
        <v>678.38389190570672</v>
      </c>
      <c r="G15" s="27">
        <f t="shared" si="3"/>
        <v>686.68795191011259</v>
      </c>
      <c r="H15" s="27">
        <f t="shared" si="4"/>
        <v>698.69735128375726</v>
      </c>
      <c r="I15" s="27">
        <f t="shared" si="4"/>
        <v>699.18797418177337</v>
      </c>
      <c r="J15" s="27">
        <f t="shared" si="4"/>
        <v>727.4521407890187</v>
      </c>
      <c r="K15" s="27">
        <f t="shared" si="4"/>
        <v>751.25980226650381</v>
      </c>
      <c r="L15" s="27">
        <f t="shared" si="4"/>
        <v>738.37363791483381</v>
      </c>
      <c r="M15" s="27">
        <f t="shared" si="4"/>
        <v>756.14222296618436</v>
      </c>
      <c r="N15" s="27">
        <v>765.91387392570357</v>
      </c>
      <c r="O15" s="27">
        <v>764.02061516598167</v>
      </c>
      <c r="P15" s="27">
        <v>774.19276530305024</v>
      </c>
      <c r="Q15" s="23"/>
      <c r="R15" s="27">
        <v>762.02557068595661</v>
      </c>
      <c r="S15" s="23"/>
      <c r="T15" s="27">
        <v>769.93797966909551</v>
      </c>
      <c r="U15" s="27">
        <v>770.46241039730046</v>
      </c>
      <c r="V15" s="27">
        <v>785.12311972617954</v>
      </c>
    </row>
    <row r="16" spans="1:22">
      <c r="B16" s="61" t="s">
        <v>5</v>
      </c>
      <c r="C16" s="62"/>
      <c r="D16" s="25">
        <f t="shared" si="3"/>
        <v>640.08378221127543</v>
      </c>
      <c r="E16" s="25">
        <f t="shared" si="3"/>
        <v>640.86689910211726</v>
      </c>
      <c r="F16" s="25">
        <f t="shared" si="3"/>
        <v>655.11846755692397</v>
      </c>
      <c r="G16" s="25">
        <f t="shared" si="3"/>
        <v>668.13398346262079</v>
      </c>
      <c r="H16" s="25">
        <f t="shared" si="4"/>
        <v>669.72181768036137</v>
      </c>
      <c r="I16" s="25">
        <f t="shared" si="4"/>
        <v>680.25312033210844</v>
      </c>
      <c r="J16" s="25">
        <f t="shared" si="4"/>
        <v>707.84624112945801</v>
      </c>
      <c r="K16" s="25">
        <f t="shared" si="4"/>
        <v>730.07894976668922</v>
      </c>
      <c r="L16" s="25">
        <f t="shared" si="4"/>
        <v>717.65587452262798</v>
      </c>
      <c r="M16" s="25">
        <f t="shared" si="4"/>
        <v>737.24771885863584</v>
      </c>
      <c r="N16" s="25">
        <v>743.31806556473646</v>
      </c>
      <c r="O16" s="25">
        <v>744.48137601591543</v>
      </c>
      <c r="P16" s="25">
        <v>759.75709394741148</v>
      </c>
      <c r="Q16" s="26"/>
      <c r="R16" s="25">
        <v>741.68238681309595</v>
      </c>
      <c r="S16" s="23"/>
      <c r="T16" s="25">
        <v>745.14041240463666</v>
      </c>
      <c r="U16" s="25">
        <v>743.45098989016697</v>
      </c>
      <c r="V16" s="25">
        <v>751.77683617236426</v>
      </c>
    </row>
    <row r="17" spans="2:24">
      <c r="B17" s="63" t="s">
        <v>6</v>
      </c>
      <c r="C17" s="64"/>
      <c r="D17" s="27">
        <f t="shared" si="3"/>
        <v>654.89889950250858</v>
      </c>
      <c r="E17" s="27">
        <f t="shared" si="3"/>
        <v>655.60209682124241</v>
      </c>
      <c r="F17" s="27">
        <f t="shared" si="3"/>
        <v>673.22969407093501</v>
      </c>
      <c r="G17" s="27">
        <f t="shared" si="3"/>
        <v>689.44955088829909</v>
      </c>
      <c r="H17" s="27">
        <f t="shared" si="4"/>
        <v>689.71906562219874</v>
      </c>
      <c r="I17" s="27">
        <f t="shared" si="4"/>
        <v>709.26920414426058</v>
      </c>
      <c r="J17" s="27">
        <f t="shared" si="4"/>
        <v>735.16274021920253</v>
      </c>
      <c r="K17" s="27">
        <f t="shared" si="4"/>
        <v>754.54122884113724</v>
      </c>
      <c r="L17" s="27">
        <f t="shared" si="4"/>
        <v>743.51337696246537</v>
      </c>
      <c r="M17" s="27">
        <f t="shared" si="4"/>
        <v>760.59167363985648</v>
      </c>
      <c r="N17" s="27">
        <v>766.40501979532723</v>
      </c>
      <c r="O17" s="27">
        <v>770.55137654607938</v>
      </c>
      <c r="P17" s="27">
        <v>781.35502435793876</v>
      </c>
      <c r="Q17" s="23"/>
      <c r="R17" s="27">
        <v>765.84935666042111</v>
      </c>
      <c r="S17" s="23"/>
      <c r="T17" s="27">
        <v>778.28560011296997</v>
      </c>
      <c r="U17" s="27">
        <v>767.08114805012042</v>
      </c>
      <c r="V17" s="27">
        <v>777.24018670266366</v>
      </c>
    </row>
    <row r="18" spans="2:24">
      <c r="B18" s="61" t="s">
        <v>7</v>
      </c>
      <c r="C18" s="62"/>
      <c r="D18" s="25">
        <f t="shared" si="3"/>
        <v>691.24359595771341</v>
      </c>
      <c r="E18" s="25">
        <f t="shared" si="3"/>
        <v>687.01142329936397</v>
      </c>
      <c r="F18" s="25">
        <f t="shared" si="3"/>
        <v>710.18057897870563</v>
      </c>
      <c r="G18" s="25">
        <f t="shared" si="3"/>
        <v>732.14259276645032</v>
      </c>
      <c r="H18" s="25">
        <f t="shared" si="4"/>
        <v>727.18145920255461</v>
      </c>
      <c r="I18" s="25">
        <f t="shared" si="4"/>
        <v>745.4409452614774</v>
      </c>
      <c r="J18" s="25">
        <f t="shared" si="4"/>
        <v>783.08763786951226</v>
      </c>
      <c r="K18" s="25">
        <f t="shared" si="4"/>
        <v>792.29769062592777</v>
      </c>
      <c r="L18" s="25">
        <f t="shared" si="4"/>
        <v>778.71535670729259</v>
      </c>
      <c r="M18" s="25">
        <f t="shared" si="4"/>
        <v>798.35838181416216</v>
      </c>
      <c r="N18" s="25">
        <v>807.20236955356665</v>
      </c>
      <c r="O18" s="25">
        <v>811.40351973082807</v>
      </c>
      <c r="P18" s="25">
        <v>825.41471369683723</v>
      </c>
      <c r="Q18" s="43"/>
      <c r="R18" s="25">
        <v>805.65475703285222</v>
      </c>
      <c r="S18" s="23"/>
      <c r="T18" s="25">
        <v>825.99270172674437</v>
      </c>
      <c r="U18" s="25">
        <v>808.41799708633209</v>
      </c>
      <c r="V18" s="25">
        <v>818.15559550974365</v>
      </c>
    </row>
    <row r="19" spans="2:24">
      <c r="B19" s="63" t="s">
        <v>8</v>
      </c>
      <c r="C19" s="64"/>
      <c r="D19" s="27">
        <f t="shared" si="3"/>
        <v>706.07896203065388</v>
      </c>
      <c r="E19" s="27">
        <f t="shared" si="3"/>
        <v>697.36097061555336</v>
      </c>
      <c r="F19" s="27">
        <f t="shared" si="3"/>
        <v>722.23959464662789</v>
      </c>
      <c r="G19" s="27">
        <f t="shared" si="3"/>
        <v>741.46561723476145</v>
      </c>
      <c r="H19" s="27">
        <f t="shared" si="4"/>
        <v>738.85726801142698</v>
      </c>
      <c r="I19" s="27">
        <f t="shared" si="4"/>
        <v>762.08418895393561</v>
      </c>
      <c r="J19" s="27">
        <f t="shared" si="4"/>
        <v>785.90428142345547</v>
      </c>
      <c r="K19" s="27">
        <f t="shared" si="4"/>
        <v>808.35296399982883</v>
      </c>
      <c r="L19" s="27">
        <f t="shared" si="4"/>
        <v>784.14682101176516</v>
      </c>
      <c r="M19" s="27">
        <f t="shared" si="4"/>
        <v>812.58218139680753</v>
      </c>
      <c r="N19" s="27">
        <v>818.63575930320474</v>
      </c>
      <c r="O19" s="27">
        <v>820.25814898522526</v>
      </c>
      <c r="P19" s="27">
        <v>832.71245243896681</v>
      </c>
      <c r="Q19" s="23"/>
      <c r="R19" s="27">
        <v>817.15869656174584</v>
      </c>
      <c r="S19" s="23"/>
      <c r="T19" s="27">
        <v>817.48788242224191</v>
      </c>
      <c r="U19" s="27">
        <v>818.20020282895962</v>
      </c>
      <c r="V19" s="27">
        <v>837.2254116939896</v>
      </c>
    </row>
    <row r="20" spans="2:24">
      <c r="B20" s="61" t="s">
        <v>9</v>
      </c>
      <c r="C20" s="62"/>
      <c r="D20" s="25">
        <f t="shared" si="3"/>
        <v>699.14184544908187</v>
      </c>
      <c r="E20" s="25">
        <f t="shared" si="3"/>
        <v>694.48701282369541</v>
      </c>
      <c r="F20" s="25">
        <f t="shared" si="3"/>
        <v>716.82151031815613</v>
      </c>
      <c r="G20" s="25">
        <f t="shared" si="3"/>
        <v>732.88834152206505</v>
      </c>
      <c r="H20" s="25">
        <f t="shared" si="4"/>
        <v>735.62715443579191</v>
      </c>
      <c r="I20" s="25">
        <f t="shared" si="4"/>
        <v>754.95519131900517</v>
      </c>
      <c r="J20" s="25">
        <f t="shared" si="4"/>
        <v>774.14277533675738</v>
      </c>
      <c r="K20" s="25">
        <f t="shared" si="4"/>
        <v>796.62698326503858</v>
      </c>
      <c r="L20" s="25">
        <f t="shared" si="4"/>
        <v>775.30841807203922</v>
      </c>
      <c r="M20" s="25">
        <f t="shared" si="4"/>
        <v>808.26705021126759</v>
      </c>
      <c r="N20" s="25">
        <v>805.40162001034628</v>
      </c>
      <c r="O20" s="25">
        <v>810.05247865628348</v>
      </c>
      <c r="P20" s="25">
        <v>823.46804062141121</v>
      </c>
      <c r="Q20" s="26"/>
      <c r="R20" s="25">
        <v>807.9070496259659</v>
      </c>
      <c r="S20" s="23"/>
      <c r="T20" s="25">
        <v>808.50340449546229</v>
      </c>
      <c r="U20" s="25">
        <v>808.41259354753061</v>
      </c>
      <c r="V20" s="25">
        <v>827.08522184063736</v>
      </c>
      <c r="W20" s="23"/>
      <c r="X20" s="26"/>
    </row>
    <row r="21" spans="2:24">
      <c r="B21" s="63" t="s">
        <v>10</v>
      </c>
      <c r="C21" s="64"/>
      <c r="D21" s="27">
        <f t="shared" si="3"/>
        <v>696.64579709818622</v>
      </c>
      <c r="E21" s="27">
        <f t="shared" si="3"/>
        <v>692.20503501434337</v>
      </c>
      <c r="F21" s="27">
        <f t="shared" si="3"/>
        <v>699.52183898869919</v>
      </c>
      <c r="G21" s="27">
        <f t="shared" si="3"/>
        <v>729.26363288542473</v>
      </c>
      <c r="H21" s="27">
        <f t="shared" si="4"/>
        <v>727.96092853829418</v>
      </c>
      <c r="I21" s="27">
        <f t="shared" si="4"/>
        <v>750.79520902189688</v>
      </c>
      <c r="J21" s="27">
        <f t="shared" si="4"/>
        <v>768.34171046982806</v>
      </c>
      <c r="K21" s="27">
        <f t="shared" si="4"/>
        <v>789.15602681584687</v>
      </c>
      <c r="L21" s="27">
        <f t="shared" si="4"/>
        <v>774.91232300908337</v>
      </c>
      <c r="M21" s="27">
        <f t="shared" si="4"/>
        <v>796.00548333570737</v>
      </c>
      <c r="N21" s="27">
        <v>795.94434950879543</v>
      </c>
      <c r="O21" s="27">
        <v>804.47719389029703</v>
      </c>
      <c r="P21" s="27">
        <v>813.20777104263811</v>
      </c>
      <c r="Q21" s="26"/>
      <c r="R21" s="27">
        <v>798.80900891160002</v>
      </c>
      <c r="S21" s="23"/>
      <c r="T21" s="27">
        <v>801.96742638001729</v>
      </c>
      <c r="U21" s="27">
        <v>801.0262773721746</v>
      </c>
      <c r="V21" s="27">
        <v>819.24075786413584</v>
      </c>
    </row>
    <row r="22" spans="2:24">
      <c r="B22" s="22"/>
      <c r="C22" s="21"/>
      <c r="N22" s="23"/>
      <c r="O22" s="23"/>
      <c r="P22" s="23"/>
      <c r="Q22" s="26"/>
    </row>
    <row r="23" spans="2:24">
      <c r="O23" s="36"/>
      <c r="P23" s="36"/>
      <c r="Q23" s="26"/>
    </row>
    <row r="24" spans="2:24" ht="15" customHeight="1">
      <c r="B24" s="2" t="s">
        <v>35</v>
      </c>
      <c r="D24" s="22"/>
      <c r="O24" s="23"/>
      <c r="P24" s="23"/>
      <c r="Q24" s="26"/>
      <c r="T24" s="65" t="s">
        <v>29</v>
      </c>
      <c r="U24" s="65"/>
      <c r="V24" s="66"/>
    </row>
    <row r="25" spans="2:24">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6"/>
      <c r="R25" s="24" t="s">
        <v>0</v>
      </c>
      <c r="T25" s="24">
        <v>2018</v>
      </c>
      <c r="U25" s="24">
        <v>2019</v>
      </c>
      <c r="V25" s="24">
        <v>2020</v>
      </c>
    </row>
    <row r="26" spans="2:24">
      <c r="B26" s="38" t="s">
        <v>11</v>
      </c>
      <c r="C26" s="29">
        <v>31</v>
      </c>
      <c r="D26" s="30">
        <v>21458.520900206611</v>
      </c>
      <c r="E26" s="30">
        <v>21684.780398579489</v>
      </c>
      <c r="F26" s="30">
        <v>21265.60842843671</v>
      </c>
      <c r="G26" s="30">
        <v>21919.448361071649</v>
      </c>
      <c r="H26" s="30">
        <v>22834.812465721774</v>
      </c>
      <c r="I26" s="30">
        <v>22582.765004822479</v>
      </c>
      <c r="J26" s="30">
        <v>23582.13891758848</v>
      </c>
      <c r="K26" s="30">
        <v>23727.742487870288</v>
      </c>
      <c r="L26" s="30">
        <v>24165.178094397943</v>
      </c>
      <c r="M26" s="30">
        <v>24100.936163043734</v>
      </c>
      <c r="N26" s="30">
        <v>24736.887085751219</v>
      </c>
      <c r="O26" s="30">
        <v>24700.922405390073</v>
      </c>
      <c r="P26" s="30">
        <v>25016.977377745385</v>
      </c>
      <c r="Q26" s="26"/>
      <c r="R26" s="30">
        <v>24512.915218061677</v>
      </c>
      <c r="T26" s="30">
        <v>24663.951715328341</v>
      </c>
      <c r="U26" s="30">
        <v>24716.18098458341</v>
      </c>
      <c r="V26" s="30">
        <v>24915.935776533017</v>
      </c>
    </row>
    <row r="27" spans="2:24">
      <c r="B27" s="39" t="s">
        <v>12</v>
      </c>
      <c r="C27" s="32">
        <v>28</v>
      </c>
      <c r="D27" s="33">
        <v>19314.309596502306</v>
      </c>
      <c r="E27" s="33">
        <v>19483.694157293474</v>
      </c>
      <c r="F27" s="33">
        <v>19416.650376566646</v>
      </c>
      <c r="G27" s="33">
        <v>20004.777784855301</v>
      </c>
      <c r="H27" s="33">
        <v>20570.186275378263</v>
      </c>
      <c r="I27" s="33">
        <v>20449.551751540483</v>
      </c>
      <c r="J27" s="33">
        <v>21424.311477325042</v>
      </c>
      <c r="K27" s="33">
        <v>21218.499059137299</v>
      </c>
      <c r="L27" s="33">
        <v>21917.341223830656</v>
      </c>
      <c r="M27" s="33">
        <v>21947.42703731887</v>
      </c>
      <c r="N27" s="33">
        <v>22445.823498245016</v>
      </c>
      <c r="O27" s="33">
        <v>22288.681073946293</v>
      </c>
      <c r="P27" s="33">
        <v>22581.804228096309</v>
      </c>
      <c r="Q27" s="26"/>
      <c r="R27" s="33">
        <v>22227.310536503395</v>
      </c>
      <c r="T27" s="33">
        <v>22342.093705186038</v>
      </c>
      <c r="U27" s="33">
        <v>22406.391676347099</v>
      </c>
      <c r="V27" s="33">
        <v>22555.047879719834</v>
      </c>
    </row>
    <row r="28" spans="2:24">
      <c r="B28" s="38" t="s">
        <v>13</v>
      </c>
      <c r="C28" s="29">
        <v>31</v>
      </c>
      <c r="D28" s="30">
        <v>21260.381442496691</v>
      </c>
      <c r="E28" s="30">
        <v>21616.521719620479</v>
      </c>
      <c r="F28" s="30">
        <v>21573.67502831922</v>
      </c>
      <c r="G28" s="30">
        <v>22276.563156721571</v>
      </c>
      <c r="H28" s="30">
        <v>23087.496995944963</v>
      </c>
      <c r="I28" s="30">
        <v>22424.795116039444</v>
      </c>
      <c r="J28" s="30">
        <v>23582.524603850881</v>
      </c>
      <c r="K28" s="30">
        <v>23618.504216548085</v>
      </c>
      <c r="L28" s="30">
        <v>24335.65291192742</v>
      </c>
      <c r="M28" s="30">
        <v>24714.471992137947</v>
      </c>
      <c r="N28" s="30">
        <v>24987.846418014604</v>
      </c>
      <c r="O28" s="30">
        <v>24850.02889581761</v>
      </c>
      <c r="P28" s="30">
        <v>25283.219962184656</v>
      </c>
      <c r="Q28" s="26"/>
      <c r="R28" s="30">
        <v>24850.782435323388</v>
      </c>
      <c r="T28" s="30">
        <v>24838.183973457606</v>
      </c>
      <c r="U28" s="30">
        <v>24956.218741724802</v>
      </c>
      <c r="V28" s="30">
        <v>25176.529389933818</v>
      </c>
    </row>
    <row r="29" spans="2:24">
      <c r="B29" s="39" t="s">
        <v>3</v>
      </c>
      <c r="C29" s="32">
        <v>30</v>
      </c>
      <c r="D29" s="33">
        <v>20588.132420735135</v>
      </c>
      <c r="E29" s="33">
        <v>21167.39340367855</v>
      </c>
      <c r="F29" s="33">
        <v>21054.098001307342</v>
      </c>
      <c r="G29" s="33">
        <v>21874.361942603315</v>
      </c>
      <c r="H29" s="33">
        <v>22563.315765029038</v>
      </c>
      <c r="I29" s="33">
        <v>21722.853594363281</v>
      </c>
      <c r="J29" s="33">
        <v>23107.8763913156</v>
      </c>
      <c r="K29" s="33">
        <v>23669.894705643441</v>
      </c>
      <c r="L29" s="33">
        <v>23705.067370479406</v>
      </c>
      <c r="M29" s="33">
        <v>24117.950145548748</v>
      </c>
      <c r="N29" s="33">
        <v>24412.262975816207</v>
      </c>
      <c r="O29" s="33">
        <v>24407.391390419372</v>
      </c>
      <c r="P29" s="33">
        <v>24637.652109586743</v>
      </c>
      <c r="Q29" s="26"/>
      <c r="R29" s="33">
        <v>24312.534837261443</v>
      </c>
      <c r="T29" s="33">
        <v>24493.50705594345</v>
      </c>
      <c r="U29" s="33">
        <v>24437.933068414412</v>
      </c>
      <c r="V29" s="33">
        <v>24873.234171779688</v>
      </c>
    </row>
    <row r="30" spans="2:24">
      <c r="B30" s="38" t="s">
        <v>1</v>
      </c>
      <c r="C30" s="29">
        <v>31</v>
      </c>
      <c r="D30" s="30">
        <v>21140.712596739901</v>
      </c>
      <c r="E30" s="30">
        <v>21373.251077377419</v>
      </c>
      <c r="F30" s="30">
        <v>21691.940249217729</v>
      </c>
      <c r="G30" s="30">
        <v>22219.121145995283</v>
      </c>
      <c r="H30" s="30">
        <v>22758.93629514872</v>
      </c>
      <c r="I30" s="30">
        <v>22579.90707816336</v>
      </c>
      <c r="J30" s="30">
        <v>23475.585533841677</v>
      </c>
      <c r="K30" s="30">
        <v>24168.49270795488</v>
      </c>
      <c r="L30" s="30">
        <v>24183.006919915308</v>
      </c>
      <c r="M30" s="30">
        <v>24505.960529446056</v>
      </c>
      <c r="N30" s="30">
        <v>24912.543183384125</v>
      </c>
      <c r="O30" s="30">
        <v>24789.606309937844</v>
      </c>
      <c r="P30" s="30">
        <v>24883.333789731045</v>
      </c>
      <c r="Q30" s="26"/>
      <c r="R30" s="30">
        <v>24736.036674256011</v>
      </c>
      <c r="T30" s="30">
        <v>24961.173838765761</v>
      </c>
      <c r="U30" s="30">
        <v>24940.901181681023</v>
      </c>
      <c r="V30" s="30">
        <v>25398.395402823924</v>
      </c>
    </row>
    <row r="31" spans="2:24">
      <c r="B31" s="39" t="s">
        <v>4</v>
      </c>
      <c r="C31" s="32">
        <v>30</v>
      </c>
      <c r="D31" s="33">
        <v>19594.371131938511</v>
      </c>
      <c r="E31" s="33">
        <v>19942.751704916926</v>
      </c>
      <c r="F31" s="33">
        <v>20351.516757171201</v>
      </c>
      <c r="G31" s="33">
        <v>20600.638557303377</v>
      </c>
      <c r="H31" s="33">
        <v>20960.920538512717</v>
      </c>
      <c r="I31" s="33">
        <v>20975.6392254532</v>
      </c>
      <c r="J31" s="33">
        <v>21823.564223670561</v>
      </c>
      <c r="K31" s="33">
        <v>22537.794067995113</v>
      </c>
      <c r="L31" s="33">
        <v>22151.209137445014</v>
      </c>
      <c r="M31" s="33">
        <v>22684.266688985532</v>
      </c>
      <c r="N31" s="33">
        <v>22977.416217771108</v>
      </c>
      <c r="O31" s="33">
        <v>22920.618454979449</v>
      </c>
      <c r="P31" s="33">
        <v>23225.782959091506</v>
      </c>
      <c r="Q31" s="26"/>
      <c r="R31" s="33">
        <v>22860.767120578694</v>
      </c>
      <c r="T31" s="33">
        <v>23098.139390072865</v>
      </c>
      <c r="U31" s="33">
        <v>23113.872311919014</v>
      </c>
      <c r="V31" s="33">
        <v>23553.693591785384</v>
      </c>
    </row>
    <row r="32" spans="2:24">
      <c r="B32" s="38" t="s">
        <v>5</v>
      </c>
      <c r="C32" s="29">
        <v>31</v>
      </c>
      <c r="D32" s="30">
        <v>19842.597248549537</v>
      </c>
      <c r="E32" s="30">
        <v>19866.873872165634</v>
      </c>
      <c r="F32" s="30">
        <v>20308.672494264643</v>
      </c>
      <c r="G32" s="30">
        <v>20712.153487341246</v>
      </c>
      <c r="H32" s="30">
        <v>20761.376348091202</v>
      </c>
      <c r="I32" s="30">
        <v>21087.846730295361</v>
      </c>
      <c r="J32" s="30">
        <v>21943.233475013199</v>
      </c>
      <c r="K32" s="30">
        <v>22632.447442767367</v>
      </c>
      <c r="L32" s="30">
        <v>22247.332110201467</v>
      </c>
      <c r="M32" s="30">
        <v>22854.679284617712</v>
      </c>
      <c r="N32" s="30">
        <v>23042.860032506829</v>
      </c>
      <c r="O32" s="30">
        <v>23078.922656493378</v>
      </c>
      <c r="P32" s="30">
        <v>23552.469912369757</v>
      </c>
      <c r="Q32" s="26"/>
      <c r="R32" s="30">
        <v>22992.153991205971</v>
      </c>
      <c r="T32" s="30">
        <v>23099.352784543735</v>
      </c>
      <c r="U32" s="30">
        <v>23046.980686595176</v>
      </c>
      <c r="V32" s="30">
        <v>23305.081921343291</v>
      </c>
    </row>
    <row r="33" spans="2:22">
      <c r="B33" s="39" t="s">
        <v>6</v>
      </c>
      <c r="C33" s="32">
        <v>31</v>
      </c>
      <c r="D33" s="33">
        <v>20301.865884577765</v>
      </c>
      <c r="E33" s="33">
        <v>20323.665001458514</v>
      </c>
      <c r="F33" s="33">
        <v>20870.120516198986</v>
      </c>
      <c r="G33" s="33">
        <v>21372.936077537273</v>
      </c>
      <c r="H33" s="33">
        <v>21381.291034288162</v>
      </c>
      <c r="I33" s="33">
        <v>21987.345328472078</v>
      </c>
      <c r="J33" s="33">
        <v>22790.044946795279</v>
      </c>
      <c r="K33" s="33">
        <v>23390.778094075253</v>
      </c>
      <c r="L33" s="33">
        <v>23048.914685836426</v>
      </c>
      <c r="M33" s="33">
        <v>23578.34188283555</v>
      </c>
      <c r="N33" s="33">
        <v>23758.555613655146</v>
      </c>
      <c r="O33" s="33">
        <v>23887.092672928462</v>
      </c>
      <c r="P33" s="33">
        <v>24222.005755096103</v>
      </c>
      <c r="Q33" s="26"/>
      <c r="R33" s="33">
        <v>23741.330056473049</v>
      </c>
      <c r="T33" s="33">
        <v>24126.85360350207</v>
      </c>
      <c r="U33" s="33">
        <v>23779.515589553732</v>
      </c>
      <c r="V33" s="33">
        <v>24094.445787782577</v>
      </c>
    </row>
    <row r="34" spans="2:22">
      <c r="B34" s="38" t="s">
        <v>7</v>
      </c>
      <c r="C34" s="29">
        <v>30</v>
      </c>
      <c r="D34" s="30">
        <v>20737.307878731401</v>
      </c>
      <c r="E34" s="30">
        <v>20610.34269898092</v>
      </c>
      <c r="F34" s="30">
        <v>21305.41736936117</v>
      </c>
      <c r="G34" s="30">
        <v>21964.277782993511</v>
      </c>
      <c r="H34" s="30">
        <v>21815.443776076638</v>
      </c>
      <c r="I34" s="30">
        <v>22363.22835784432</v>
      </c>
      <c r="J34" s="30">
        <v>23492.629136085368</v>
      </c>
      <c r="K34" s="30">
        <v>23768.930718777832</v>
      </c>
      <c r="L34" s="30">
        <v>23361.460701218777</v>
      </c>
      <c r="M34" s="30">
        <v>23950.751454424866</v>
      </c>
      <c r="N34" s="30">
        <v>24216.071086607</v>
      </c>
      <c r="O34" s="30">
        <v>24342.105591924843</v>
      </c>
      <c r="P34" s="30">
        <v>24762.441410905118</v>
      </c>
      <c r="Q34" s="26"/>
      <c r="R34" s="30">
        <v>24169.642710985572</v>
      </c>
      <c r="T34" s="30">
        <v>24779.781051802333</v>
      </c>
      <c r="U34" s="30">
        <v>24252.539912589964</v>
      </c>
      <c r="V34" s="30">
        <v>24544.667865292307</v>
      </c>
    </row>
    <row r="35" spans="2:22">
      <c r="B35" s="39" t="s">
        <v>8</v>
      </c>
      <c r="C35" s="32">
        <v>31</v>
      </c>
      <c r="D35" s="33">
        <v>21888.447822950271</v>
      </c>
      <c r="E35" s="33">
        <v>21618.190089082153</v>
      </c>
      <c r="F35" s="33">
        <v>22389.427434045465</v>
      </c>
      <c r="G35" s="33">
        <v>22985.434134277606</v>
      </c>
      <c r="H35" s="33">
        <v>22904.575308354237</v>
      </c>
      <c r="I35" s="33">
        <v>23624.609857572003</v>
      </c>
      <c r="J35" s="33">
        <v>24363.032724127119</v>
      </c>
      <c r="K35" s="33">
        <v>25058.941883994692</v>
      </c>
      <c r="L35" s="33">
        <v>24308.551451364721</v>
      </c>
      <c r="M35" s="33">
        <v>25190.047623301034</v>
      </c>
      <c r="N35" s="33">
        <v>25377.708538399347</v>
      </c>
      <c r="O35" s="33">
        <v>25428.002618541985</v>
      </c>
      <c r="P35" s="33">
        <v>25814.086025607972</v>
      </c>
      <c r="Q35" s="26"/>
      <c r="R35" s="33">
        <v>25331.919593414121</v>
      </c>
      <c r="T35" s="33">
        <v>25342.124355089498</v>
      </c>
      <c r="U35" s="33">
        <v>25364.206287697751</v>
      </c>
      <c r="V35" s="33">
        <v>25953.987762513676</v>
      </c>
    </row>
    <row r="36" spans="2:22">
      <c r="B36" s="38" t="s">
        <v>9</v>
      </c>
      <c r="C36" s="29">
        <v>30</v>
      </c>
      <c r="D36" s="30">
        <v>20974.255363472457</v>
      </c>
      <c r="E36" s="30">
        <v>20834.610384710861</v>
      </c>
      <c r="F36" s="30">
        <v>21504.645309544685</v>
      </c>
      <c r="G36" s="30">
        <v>21986.650245661953</v>
      </c>
      <c r="H36" s="30">
        <v>22068.814633073758</v>
      </c>
      <c r="I36" s="30">
        <v>22648.655739570157</v>
      </c>
      <c r="J36" s="30">
        <v>23224.283260102722</v>
      </c>
      <c r="K36" s="30">
        <v>23898.809497951159</v>
      </c>
      <c r="L36" s="30">
        <v>23259.252542161175</v>
      </c>
      <c r="M36" s="30">
        <v>24248.011506338029</v>
      </c>
      <c r="N36" s="30">
        <v>24162.048600310387</v>
      </c>
      <c r="O36" s="30">
        <v>24301.574359688504</v>
      </c>
      <c r="P36" s="30">
        <v>24704.041218642335</v>
      </c>
      <c r="Q36" s="26"/>
      <c r="R36" s="30">
        <v>24237.211488778976</v>
      </c>
      <c r="T36" s="30">
        <v>24255.102134863868</v>
      </c>
      <c r="U36" s="30">
        <v>24252.37780642592</v>
      </c>
      <c r="V36" s="30">
        <v>24812.556655219123</v>
      </c>
    </row>
    <row r="37" spans="2:22">
      <c r="B37" s="39" t="s">
        <v>10</v>
      </c>
      <c r="C37" s="32">
        <v>31</v>
      </c>
      <c r="D37" s="33">
        <v>21596.019710043773</v>
      </c>
      <c r="E37" s="33">
        <v>21458.356085444644</v>
      </c>
      <c r="F37" s="33">
        <v>21685.177008649676</v>
      </c>
      <c r="G37" s="33">
        <v>22607.172619448167</v>
      </c>
      <c r="H37" s="33">
        <v>22566.78878468712</v>
      </c>
      <c r="I37" s="33">
        <v>23274.651479678803</v>
      </c>
      <c r="J37" s="33">
        <v>23818.59302456467</v>
      </c>
      <c r="K37" s="33">
        <v>24463.836831291253</v>
      </c>
      <c r="L37" s="33">
        <v>24022.282013281583</v>
      </c>
      <c r="M37" s="33">
        <v>24676.16998340693</v>
      </c>
      <c r="N37" s="33">
        <v>24674.274834772659</v>
      </c>
      <c r="O37" s="33">
        <v>24938.793010599209</v>
      </c>
      <c r="P37" s="33">
        <v>25209.440902321781</v>
      </c>
      <c r="Q37" s="26"/>
      <c r="R37" s="33">
        <v>24763.079276259599</v>
      </c>
      <c r="T37" s="33">
        <v>24860.990217780534</v>
      </c>
      <c r="U37" s="33">
        <v>24831.814598537414</v>
      </c>
      <c r="V37" s="33">
        <v>25396.463493788211</v>
      </c>
    </row>
    <row r="38" spans="2:22">
      <c r="B38" s="21"/>
      <c r="C38" s="21"/>
      <c r="O38" s="31"/>
      <c r="P38" s="31"/>
    </row>
    <row r="39" spans="2:22">
      <c r="B39" s="22" t="s">
        <v>18</v>
      </c>
      <c r="C39" s="34"/>
      <c r="D39" s="35"/>
      <c r="H39" s="31"/>
      <c r="I39" s="31"/>
      <c r="J39" s="31"/>
      <c r="K39" s="31"/>
      <c r="L39" s="31"/>
      <c r="M39" s="31"/>
      <c r="N39" s="42"/>
      <c r="O39" s="44"/>
      <c r="P39" s="44"/>
      <c r="Q39" s="26"/>
    </row>
    <row r="40" spans="2:22">
      <c r="B40" s="21"/>
      <c r="C40" s="21"/>
      <c r="L40" s="31"/>
      <c r="M40" s="31"/>
      <c r="O40" s="40"/>
      <c r="P40" s="40"/>
      <c r="Q40" s="42"/>
      <c r="R40" s="31"/>
    </row>
    <row r="41" spans="2:22">
      <c r="B41" s="21"/>
      <c r="C41" s="21"/>
      <c r="L41" s="31"/>
      <c r="M41" s="31"/>
      <c r="O41" s="41"/>
      <c r="P41" s="41"/>
      <c r="Q41" s="36"/>
      <c r="R41" s="31"/>
    </row>
    <row r="42" spans="2:22">
      <c r="B42" s="21"/>
      <c r="C42" s="21"/>
      <c r="L42" s="31"/>
      <c r="M42" s="31"/>
      <c r="P42" s="26"/>
      <c r="Q42" s="36"/>
      <c r="R42" s="31"/>
    </row>
    <row r="43" spans="2:22">
      <c r="L43" s="31"/>
      <c r="M43" s="31"/>
      <c r="P43" s="23"/>
      <c r="Q43" s="36"/>
      <c r="R43" s="31"/>
    </row>
    <row r="44" spans="2:22">
      <c r="L44" s="31"/>
      <c r="M44" s="31"/>
      <c r="N44" s="31"/>
      <c r="O44" s="31"/>
      <c r="P44" s="31"/>
      <c r="Q44" s="31"/>
      <c r="R44" s="31"/>
    </row>
    <row r="45" spans="2:22">
      <c r="M45" s="26"/>
    </row>
    <row r="46" spans="2:22">
      <c r="M46" s="26"/>
    </row>
  </sheetData>
  <mergeCells count="15">
    <mergeCell ref="B9:C9"/>
    <mergeCell ref="T8:V8"/>
    <mergeCell ref="T24:V24"/>
    <mergeCell ref="B16:C16"/>
    <mergeCell ref="B17:C17"/>
    <mergeCell ref="B18:C18"/>
    <mergeCell ref="B19:C19"/>
    <mergeCell ref="B20:C20"/>
    <mergeCell ref="B21:C21"/>
    <mergeCell ref="B10:C10"/>
    <mergeCell ref="B11:C11"/>
    <mergeCell ref="B12:C12"/>
    <mergeCell ref="B13:C13"/>
    <mergeCell ref="B14:C14"/>
    <mergeCell ref="B15:C1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0"/>
  <sheetViews>
    <sheetView zoomScale="80" zoomScaleNormal="80" workbookViewId="0"/>
  </sheetViews>
  <sheetFormatPr defaultRowHeight="14"/>
  <sheetData>
    <row r="1" spans="1:18">
      <c r="A1" s="1"/>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c r="A3" s="1"/>
      <c r="B3" s="1"/>
      <c r="C3" s="1"/>
      <c r="D3" s="1"/>
      <c r="E3" s="1"/>
      <c r="F3" s="1"/>
      <c r="G3" s="1"/>
      <c r="H3" s="1"/>
      <c r="I3" s="1"/>
      <c r="J3" s="1"/>
      <c r="K3" s="1"/>
      <c r="L3" s="1"/>
      <c r="M3" s="1"/>
      <c r="N3" s="1"/>
      <c r="O3" s="1"/>
      <c r="P3" s="1"/>
      <c r="Q3" s="1"/>
      <c r="R3" s="1"/>
    </row>
    <row r="4" spans="1:18">
      <c r="A4" s="1"/>
      <c r="B4" s="1"/>
      <c r="C4" s="1"/>
      <c r="D4" s="1"/>
      <c r="E4" s="1"/>
      <c r="F4" s="1"/>
      <c r="G4" s="1"/>
      <c r="H4" s="1"/>
      <c r="I4" s="1"/>
      <c r="J4" s="1"/>
      <c r="K4" s="1"/>
      <c r="L4" s="1"/>
      <c r="M4" s="1"/>
      <c r="N4" s="1"/>
      <c r="O4" s="1"/>
      <c r="P4" s="1"/>
      <c r="Q4" s="1"/>
      <c r="R4" s="1"/>
    </row>
    <row r="5" spans="1:18">
      <c r="A5" s="1"/>
      <c r="B5" s="1"/>
      <c r="C5" s="1"/>
      <c r="D5" s="1"/>
      <c r="E5" s="1"/>
      <c r="F5" s="1"/>
      <c r="G5" s="1"/>
      <c r="H5" s="1"/>
      <c r="I5" s="1"/>
      <c r="J5" s="1"/>
      <c r="K5" s="1"/>
      <c r="L5" s="1"/>
      <c r="M5" s="1"/>
      <c r="N5" s="1"/>
      <c r="O5" s="1"/>
      <c r="P5" s="1"/>
      <c r="Q5" s="1"/>
      <c r="R5" s="1"/>
    </row>
    <row r="6" spans="1:18">
      <c r="A6" s="1"/>
      <c r="B6" s="1"/>
      <c r="C6" s="1"/>
      <c r="D6" s="1"/>
      <c r="E6" s="1"/>
      <c r="F6" s="1"/>
      <c r="G6" s="1"/>
      <c r="H6" s="1"/>
      <c r="I6" s="1"/>
      <c r="J6" s="1"/>
      <c r="K6" s="1"/>
      <c r="L6" s="1"/>
      <c r="M6" s="1"/>
      <c r="N6" s="1"/>
      <c r="O6" s="1"/>
      <c r="P6" s="1"/>
      <c r="Q6" s="1"/>
      <c r="R6" s="1"/>
    </row>
    <row r="7" spans="1:18">
      <c r="A7" s="1"/>
      <c r="B7" s="1"/>
      <c r="C7" s="1"/>
      <c r="D7" s="1"/>
      <c r="E7" s="1"/>
      <c r="F7" s="1"/>
      <c r="G7" s="1"/>
      <c r="H7" s="1"/>
      <c r="I7" s="1"/>
      <c r="J7" s="1"/>
      <c r="K7" s="1"/>
      <c r="L7" s="1"/>
      <c r="M7" s="1"/>
      <c r="N7" s="1"/>
      <c r="O7" s="1"/>
      <c r="P7" s="1"/>
      <c r="Q7" s="1"/>
      <c r="R7" s="1"/>
    </row>
    <row r="8" spans="1:18">
      <c r="A8" s="1"/>
      <c r="B8" s="1"/>
      <c r="C8" s="1"/>
      <c r="D8" s="1"/>
      <c r="E8" s="1"/>
      <c r="F8" s="1"/>
      <c r="G8" s="1"/>
      <c r="H8" s="1"/>
      <c r="I8" s="1"/>
      <c r="J8" s="1"/>
      <c r="K8" s="1"/>
      <c r="L8" s="1"/>
      <c r="M8" s="1"/>
      <c r="N8" s="1"/>
      <c r="O8" s="1"/>
      <c r="P8" s="1"/>
      <c r="Q8" s="1"/>
      <c r="R8" s="1"/>
    </row>
    <row r="9" spans="1:18">
      <c r="A9" s="1"/>
      <c r="B9" s="1"/>
      <c r="C9" s="1"/>
      <c r="D9" s="1"/>
      <c r="E9" s="1"/>
      <c r="F9" s="1"/>
      <c r="G9" s="1"/>
      <c r="H9" s="1"/>
      <c r="I9" s="1"/>
      <c r="J9" s="1"/>
      <c r="K9" s="1"/>
      <c r="L9" s="1"/>
      <c r="M9" s="1"/>
      <c r="N9" s="1"/>
      <c r="O9" s="1"/>
      <c r="P9" s="1"/>
      <c r="Q9" s="1"/>
      <c r="R9" s="1"/>
    </row>
    <row r="10" spans="1:18">
      <c r="A10" s="1"/>
      <c r="B10" s="1"/>
      <c r="C10" s="1"/>
      <c r="D10" s="1"/>
      <c r="E10" s="1"/>
      <c r="F10" s="1"/>
      <c r="G10" s="1"/>
      <c r="H10" s="1"/>
      <c r="I10" s="1"/>
      <c r="J10" s="1"/>
      <c r="K10" s="1"/>
      <c r="L10" s="1"/>
      <c r="M10" s="1"/>
      <c r="N10" s="1"/>
      <c r="O10" s="1"/>
      <c r="P10" s="1"/>
      <c r="Q10" s="1"/>
      <c r="R10" s="1"/>
    </row>
    <row r="11" spans="1:18">
      <c r="A11" s="1"/>
      <c r="B11" s="1"/>
      <c r="C11" s="1"/>
      <c r="D11" s="1"/>
      <c r="E11" s="1"/>
      <c r="F11" s="1"/>
      <c r="G11" s="1"/>
      <c r="H11" s="1"/>
      <c r="I11" s="1"/>
      <c r="J11" s="1"/>
      <c r="K11" s="1"/>
      <c r="L11" s="1"/>
      <c r="M11" s="1"/>
      <c r="N11" s="1"/>
      <c r="O11" s="1"/>
      <c r="P11" s="1"/>
      <c r="Q11" s="1"/>
      <c r="R11" s="1"/>
    </row>
    <row r="12" spans="1:18">
      <c r="A12" s="1"/>
      <c r="B12" s="1"/>
      <c r="C12" s="1"/>
      <c r="D12" s="1"/>
      <c r="E12" s="1"/>
      <c r="F12" s="1"/>
      <c r="G12" s="1"/>
      <c r="H12" s="1"/>
      <c r="I12" s="1"/>
      <c r="J12" s="1"/>
      <c r="K12" s="1"/>
      <c r="L12" s="1"/>
      <c r="M12" s="1"/>
      <c r="N12" s="1"/>
      <c r="O12" s="1"/>
      <c r="P12" s="1"/>
      <c r="Q12" s="1"/>
      <c r="R12" s="1"/>
    </row>
    <row r="13" spans="1:18">
      <c r="A13" s="1"/>
      <c r="B13" s="1"/>
      <c r="C13" s="1"/>
      <c r="D13" s="1"/>
      <c r="E13" s="1"/>
      <c r="F13" s="1"/>
      <c r="G13" s="1"/>
      <c r="H13" s="1"/>
      <c r="I13" s="1"/>
      <c r="J13" s="1"/>
      <c r="K13" s="1"/>
      <c r="L13" s="1"/>
      <c r="M13" s="1"/>
      <c r="N13" s="1"/>
      <c r="O13" s="1"/>
      <c r="P13" s="1"/>
      <c r="Q13" s="1"/>
      <c r="R13" s="1"/>
    </row>
    <row r="14" spans="1:18">
      <c r="A14" s="1"/>
      <c r="B14" s="1"/>
      <c r="C14" s="1"/>
      <c r="D14" s="1"/>
      <c r="E14" s="1"/>
      <c r="F14" s="1"/>
      <c r="G14" s="1"/>
      <c r="H14" s="1"/>
      <c r="I14" s="1"/>
      <c r="J14" s="1"/>
      <c r="K14" s="1"/>
      <c r="L14" s="1"/>
      <c r="M14" s="1"/>
      <c r="N14" s="1"/>
      <c r="O14" s="1"/>
      <c r="P14" s="1"/>
      <c r="Q14" s="1"/>
      <c r="R14" s="1"/>
    </row>
    <row r="15" spans="1:18">
      <c r="A15" s="1"/>
      <c r="B15" s="1"/>
      <c r="C15" s="1"/>
      <c r="D15" s="1"/>
      <c r="E15" s="1"/>
      <c r="F15" s="1"/>
      <c r="G15" s="1"/>
      <c r="H15" s="1"/>
      <c r="I15" s="1"/>
      <c r="J15" s="1"/>
      <c r="K15" s="1"/>
      <c r="L15" s="1"/>
      <c r="M15" s="1"/>
      <c r="N15" s="1"/>
      <c r="O15" s="1"/>
      <c r="P15" s="1"/>
      <c r="Q15" s="1"/>
      <c r="R15" s="1"/>
    </row>
    <row r="16" spans="1:18">
      <c r="A16" s="1"/>
      <c r="B16" s="1"/>
      <c r="C16" s="1"/>
      <c r="D16" s="1"/>
      <c r="E16" s="1"/>
      <c r="F16" s="1"/>
      <c r="G16" s="1"/>
      <c r="H16" s="1"/>
      <c r="I16" s="1"/>
      <c r="J16" s="1"/>
      <c r="K16" s="1"/>
      <c r="L16" s="1"/>
      <c r="M16" s="1"/>
      <c r="N16" s="1"/>
      <c r="O16" s="1"/>
      <c r="P16" s="1"/>
      <c r="Q16" s="1"/>
      <c r="R16" s="1"/>
    </row>
    <row r="17" spans="1:18">
      <c r="A17" s="1"/>
      <c r="B17" s="1"/>
      <c r="C17" s="1"/>
      <c r="D17" s="1"/>
      <c r="E17" s="1"/>
      <c r="F17" s="1"/>
      <c r="G17" s="1"/>
      <c r="H17" s="1"/>
      <c r="I17" s="1"/>
      <c r="J17" s="1"/>
      <c r="K17" s="1"/>
      <c r="L17" s="1"/>
      <c r="M17" s="1"/>
      <c r="N17" s="1"/>
      <c r="O17" s="1"/>
      <c r="P17" s="1"/>
      <c r="Q17" s="1"/>
      <c r="R17" s="1"/>
    </row>
    <row r="18" spans="1:18">
      <c r="A18" s="1"/>
      <c r="B18" s="1"/>
      <c r="C18" s="1"/>
      <c r="D18" s="1"/>
      <c r="E18" s="1"/>
      <c r="F18" s="1"/>
      <c r="G18" s="1"/>
      <c r="H18" s="1"/>
      <c r="I18" s="1"/>
      <c r="J18" s="1"/>
      <c r="K18" s="1"/>
      <c r="L18" s="1"/>
      <c r="M18" s="1"/>
      <c r="N18" s="1"/>
      <c r="O18" s="1"/>
      <c r="P18" s="1"/>
      <c r="Q18" s="1"/>
      <c r="R18" s="1"/>
    </row>
    <row r="19" spans="1:18">
      <c r="A19" s="1"/>
      <c r="B19" s="1"/>
      <c r="C19" s="1"/>
      <c r="D19" s="1"/>
      <c r="E19" s="1"/>
      <c r="F19" s="1"/>
      <c r="G19" s="1"/>
      <c r="H19" s="1"/>
      <c r="I19" s="1"/>
      <c r="J19" s="1"/>
      <c r="K19" s="1"/>
      <c r="L19" s="1"/>
      <c r="M19" s="1"/>
      <c r="N19" s="1"/>
      <c r="O19" s="1"/>
      <c r="P19" s="1"/>
      <c r="Q19" s="1"/>
      <c r="R19" s="1"/>
    </row>
    <row r="20" spans="1:18">
      <c r="A20" s="1"/>
      <c r="B20" s="1"/>
      <c r="C20" s="1"/>
      <c r="D20" s="1"/>
      <c r="E20" s="1"/>
      <c r="F20" s="1"/>
      <c r="G20" s="1"/>
      <c r="H20" s="1"/>
      <c r="I20" s="1"/>
      <c r="J20" s="1"/>
      <c r="K20" s="1"/>
      <c r="L20" s="1"/>
      <c r="M20" s="1"/>
      <c r="N20" s="1"/>
      <c r="O20" s="1"/>
      <c r="P20" s="1"/>
      <c r="Q20" s="1"/>
      <c r="R20" s="1"/>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workbookViewId="0"/>
  </sheetViews>
  <sheetFormatPr defaultColWidth="10" defaultRowHeight="15.5"/>
  <cols>
    <col min="1" max="1" width="22.58203125" style="3" customWidth="1"/>
    <col min="2" max="11" width="11.08203125" style="3" customWidth="1"/>
    <col min="12" max="16384" width="10" style="3"/>
  </cols>
  <sheetData>
    <row r="1" spans="1:11" ht="15" customHeight="1" thickBot="1"/>
    <row r="2" spans="1:11">
      <c r="A2" s="4" t="s">
        <v>27</v>
      </c>
      <c r="B2" s="4"/>
      <c r="C2" s="4"/>
      <c r="D2" s="4"/>
      <c r="E2" s="4"/>
      <c r="F2" s="4"/>
      <c r="G2" s="4"/>
      <c r="H2" s="4"/>
      <c r="I2" s="4"/>
      <c r="J2" s="4"/>
      <c r="K2" s="4"/>
    </row>
    <row r="3" spans="1:11" s="5" customFormat="1" ht="32.25" customHeight="1">
      <c r="A3" s="68" t="s">
        <v>32</v>
      </c>
      <c r="B3" s="68"/>
      <c r="C3" s="68"/>
      <c r="D3" s="68"/>
      <c r="E3" s="68"/>
      <c r="F3" s="68"/>
      <c r="G3" s="68"/>
      <c r="H3" s="68"/>
      <c r="I3" s="68"/>
      <c r="J3" s="68"/>
      <c r="K3" s="68"/>
    </row>
    <row r="4" spans="1:11" s="5" customFormat="1" ht="24.75" customHeight="1">
      <c r="A4" s="68" t="s">
        <v>2</v>
      </c>
      <c r="B4" s="68"/>
      <c r="C4" s="68"/>
      <c r="D4" s="68"/>
      <c r="E4" s="68"/>
      <c r="F4" s="68"/>
      <c r="G4" s="68"/>
      <c r="H4" s="68"/>
      <c r="I4" s="68"/>
      <c r="J4" s="68"/>
      <c r="K4" s="68"/>
    </row>
    <row r="5" spans="1:11" s="5" customFormat="1" ht="24" customHeight="1">
      <c r="A5" s="5" t="s">
        <v>17</v>
      </c>
      <c r="B5" s="6"/>
      <c r="C5" s="6"/>
      <c r="D5" s="6"/>
      <c r="E5" s="6"/>
      <c r="F5" s="6"/>
      <c r="G5" s="6"/>
      <c r="H5" s="6"/>
      <c r="I5" s="6"/>
      <c r="J5" s="6"/>
      <c r="K5" s="6"/>
    </row>
    <row r="6" spans="1:11" ht="16" thickBot="1"/>
    <row r="7" spans="1:11">
      <c r="A7" s="4" t="s">
        <v>26</v>
      </c>
      <c r="B7" s="4"/>
      <c r="C7" s="4"/>
      <c r="D7" s="4"/>
      <c r="E7" s="4"/>
      <c r="F7" s="4"/>
      <c r="G7" s="4"/>
      <c r="H7" s="4"/>
      <c r="I7" s="4"/>
      <c r="J7" s="4"/>
      <c r="K7" s="4"/>
    </row>
    <row r="8" spans="1:11" ht="15" customHeight="1">
      <c r="A8" s="7"/>
      <c r="B8" s="7"/>
      <c r="C8" s="7"/>
      <c r="D8" s="7"/>
      <c r="E8" s="7"/>
      <c r="F8" s="7"/>
      <c r="G8" s="7"/>
      <c r="H8" s="7"/>
      <c r="I8" s="7"/>
      <c r="J8" s="7"/>
      <c r="K8" s="7"/>
    </row>
    <row r="9" spans="1:11" ht="13" customHeight="1">
      <c r="A9" s="69" t="s">
        <v>25</v>
      </c>
      <c r="B9" s="69"/>
      <c r="C9" s="69"/>
      <c r="D9" s="69"/>
      <c r="E9" s="69"/>
      <c r="F9" s="69"/>
      <c r="G9" s="69"/>
      <c r="H9" s="69"/>
      <c r="I9" s="69"/>
      <c r="J9" s="69"/>
      <c r="K9" s="69"/>
    </row>
    <row r="10" spans="1:11" ht="14.15" customHeight="1">
      <c r="A10" s="69"/>
      <c r="B10" s="69"/>
      <c r="C10" s="69"/>
      <c r="D10" s="69"/>
      <c r="E10" s="69"/>
      <c r="F10" s="69"/>
      <c r="G10" s="69"/>
      <c r="H10" s="69"/>
      <c r="I10" s="69"/>
      <c r="J10" s="69"/>
      <c r="K10" s="69"/>
    </row>
    <row r="11" spans="1:11">
      <c r="A11" s="69"/>
      <c r="B11" s="69"/>
      <c r="C11" s="69"/>
      <c r="D11" s="69"/>
      <c r="E11" s="69"/>
      <c r="F11" s="69"/>
      <c r="G11" s="69"/>
      <c r="H11" s="69"/>
      <c r="I11" s="69"/>
      <c r="J11" s="69"/>
      <c r="K11" s="69"/>
    </row>
    <row r="12" spans="1:11">
      <c r="A12" s="69"/>
      <c r="B12" s="69"/>
      <c r="C12" s="69"/>
      <c r="D12" s="69"/>
      <c r="E12" s="69"/>
      <c r="F12" s="69"/>
      <c r="G12" s="69"/>
      <c r="H12" s="69"/>
      <c r="I12" s="69"/>
      <c r="J12" s="69"/>
      <c r="K12" s="69"/>
    </row>
    <row r="13" spans="1:11" ht="15" customHeight="1">
      <c r="A13" s="69"/>
      <c r="B13" s="69"/>
      <c r="C13" s="69"/>
      <c r="D13" s="69"/>
      <c r="E13" s="69"/>
      <c r="F13" s="69"/>
      <c r="G13" s="69"/>
      <c r="H13" s="69"/>
      <c r="I13" s="69"/>
      <c r="J13" s="69"/>
      <c r="K13" s="69"/>
    </row>
    <row r="14" spans="1:11">
      <c r="A14" s="70" t="s">
        <v>47</v>
      </c>
      <c r="B14" s="70"/>
      <c r="C14" s="70"/>
      <c r="D14" s="70"/>
      <c r="E14" s="70"/>
      <c r="F14" s="70"/>
      <c r="G14" s="70"/>
      <c r="H14" s="70"/>
      <c r="I14" s="70"/>
      <c r="J14" s="70"/>
      <c r="K14" s="70"/>
    </row>
    <row r="15" spans="1:11" ht="16" thickBot="1">
      <c r="A15" s="8"/>
      <c r="B15" s="8"/>
      <c r="C15" s="8"/>
      <c r="D15" s="8"/>
      <c r="E15" s="8"/>
      <c r="F15" s="8"/>
      <c r="G15" s="8"/>
      <c r="H15" s="8"/>
      <c r="I15" s="8"/>
      <c r="J15" s="8"/>
      <c r="K15" s="8"/>
    </row>
    <row r="16" spans="1:11">
      <c r="A16" s="4" t="s">
        <v>24</v>
      </c>
      <c r="B16" s="4"/>
      <c r="C16" s="4"/>
      <c r="D16" s="4"/>
      <c r="E16" s="4"/>
      <c r="F16" s="4"/>
      <c r="G16" s="4"/>
      <c r="H16" s="4"/>
      <c r="I16" s="4"/>
      <c r="J16" s="4"/>
      <c r="K16" s="4"/>
    </row>
    <row r="17" spans="1:11" ht="15" customHeight="1">
      <c r="A17" s="7"/>
      <c r="B17" s="7"/>
      <c r="C17" s="7"/>
      <c r="D17" s="7"/>
      <c r="E17" s="7"/>
      <c r="F17" s="7"/>
      <c r="G17" s="7"/>
      <c r="H17" s="7"/>
      <c r="I17" s="7"/>
      <c r="J17" s="7"/>
      <c r="K17" s="7"/>
    </row>
    <row r="18" spans="1:11">
      <c r="A18" s="71" t="s">
        <v>30</v>
      </c>
      <c r="B18" s="69" t="s">
        <v>44</v>
      </c>
      <c r="C18" s="72"/>
      <c r="D18" s="72"/>
      <c r="E18" s="72"/>
      <c r="F18" s="72"/>
      <c r="G18" s="72"/>
      <c r="H18" s="72"/>
      <c r="I18" s="72"/>
      <c r="J18" s="72"/>
      <c r="K18" s="72"/>
    </row>
    <row r="19" spans="1:11">
      <c r="A19" s="71"/>
      <c r="B19" s="72"/>
      <c r="C19" s="72"/>
      <c r="D19" s="72"/>
      <c r="E19" s="72"/>
      <c r="F19" s="72"/>
      <c r="G19" s="72"/>
      <c r="H19" s="72"/>
      <c r="I19" s="72"/>
      <c r="J19" s="72"/>
      <c r="K19" s="72"/>
    </row>
    <row r="20" spans="1:11">
      <c r="A20" s="8"/>
      <c r="B20" s="72"/>
      <c r="C20" s="72"/>
      <c r="D20" s="72"/>
      <c r="E20" s="72"/>
      <c r="F20" s="72"/>
      <c r="G20" s="72"/>
      <c r="H20" s="72"/>
      <c r="I20" s="72"/>
      <c r="J20" s="72"/>
      <c r="K20" s="72"/>
    </row>
    <row r="21" spans="1:11">
      <c r="B21" s="72"/>
      <c r="C21" s="72"/>
      <c r="D21" s="72"/>
      <c r="E21" s="72"/>
      <c r="F21" s="72"/>
      <c r="G21" s="72"/>
      <c r="H21" s="72"/>
      <c r="I21" s="72"/>
      <c r="J21" s="72"/>
      <c r="K21" s="72"/>
    </row>
    <row r="22" spans="1:11">
      <c r="A22" s="9" t="s">
        <v>23</v>
      </c>
      <c r="B22" s="3" t="s">
        <v>22</v>
      </c>
    </row>
    <row r="23" spans="1:11">
      <c r="A23" s="10" t="s">
        <v>21</v>
      </c>
      <c r="B23" s="11" t="s">
        <v>31</v>
      </c>
      <c r="C23" s="11"/>
      <c r="D23" s="11"/>
      <c r="E23" s="11"/>
      <c r="F23" s="11"/>
      <c r="G23" s="11"/>
      <c r="H23" s="11"/>
      <c r="I23" s="11"/>
      <c r="J23" s="11"/>
      <c r="K23" s="11"/>
    </row>
    <row r="24" spans="1:11">
      <c r="A24" s="10" t="s">
        <v>20</v>
      </c>
      <c r="B24" s="67" t="s">
        <v>19</v>
      </c>
      <c r="C24" s="67"/>
      <c r="D24" s="67"/>
      <c r="E24" s="67"/>
      <c r="F24" s="67"/>
      <c r="G24" s="67"/>
      <c r="H24" s="67"/>
      <c r="I24" s="67"/>
      <c r="J24" s="67"/>
      <c r="K24" s="67"/>
    </row>
    <row r="25" spans="1:11" ht="15" customHeight="1" thickBot="1">
      <c r="A25" s="12"/>
      <c r="B25" s="13"/>
      <c r="C25" s="12"/>
      <c r="D25" s="12"/>
      <c r="E25" s="12"/>
      <c r="F25" s="12"/>
      <c r="G25" s="12"/>
      <c r="H25" s="12"/>
      <c r="I25" s="12"/>
      <c r="J25" s="12"/>
      <c r="K25" s="12"/>
    </row>
    <row r="26" spans="1:11">
      <c r="B26" s="14"/>
    </row>
  </sheetData>
  <mergeCells count="8">
    <mergeCell ref="B24:K24"/>
    <mergeCell ref="A4:K4"/>
    <mergeCell ref="A3:K3"/>
    <mergeCell ref="A9:K13"/>
    <mergeCell ref="A14:I14"/>
    <mergeCell ref="J14:K14"/>
    <mergeCell ref="A18:A19"/>
    <mergeCell ref="B18:K21"/>
  </mergeCells>
  <hyperlinks>
    <hyperlink ref="B23" r:id="rId1" xr:uid="{00000000-0004-0000-0300-000000000000}"/>
    <hyperlink ref="B24:C24" r:id="rId2" display="ahdb.org.uk" xr:uid="{00000000-0004-0000-03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Global milk deliveries </vt:lpstr>
      <vt:lpstr>Global milk deliveries (old)</vt:lpstr>
      <vt:lpstr>Charts</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claytonp</dc:creator>
  <cp:lastModifiedBy>Annabel Twinberrow</cp:lastModifiedBy>
  <dcterms:created xsi:type="dcterms:W3CDTF">2017-05-16T08:49:52Z</dcterms:created>
  <dcterms:modified xsi:type="dcterms:W3CDTF">2026-04-09T10:03:15Z</dcterms:modified>
</cp:coreProperties>
</file>